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5f7c7f9b4870cf/"/>
    </mc:Choice>
  </mc:AlternateContent>
  <xr:revisionPtr revIDLastSave="2" documentId="8_{CFF636EA-DE09-DE43-AA62-240EB5705B0A}" xr6:coauthVersionLast="45" xr6:coauthVersionMax="46" xr10:uidLastSave="{B6148610-5071-D041-9103-483CB5874F78}"/>
  <bookViews>
    <workbookView xWindow="8340" yWindow="860" windowWidth="28040" windowHeight="16620" xr2:uid="{58A6A2F6-C926-AD42-9A4B-A618A3A9CBC6}"/>
  </bookViews>
  <sheets>
    <sheet name="Dados" sheetId="2" r:id="rId1"/>
    <sheet name="Média" sheetId="1" r:id="rId2"/>
    <sheet name="Setting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D2" i="1" l="1"/>
  <c r="A2" i="1"/>
  <c r="C146" i="3" l="1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2" i="3"/>
  <c r="Q9" i="1"/>
  <c r="C2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E2" i="1" l="1"/>
  <c r="F2" i="1" s="1"/>
  <c r="B2" i="1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G2" i="1" l="1"/>
  <c r="H2" i="1"/>
  <c r="B3" i="2"/>
  <c r="C3" i="1" s="1"/>
  <c r="E3" i="1" l="1"/>
  <c r="G3" i="1" s="1"/>
  <c r="B3" i="1"/>
  <c r="B4" i="2"/>
  <c r="F3" i="1" l="1"/>
  <c r="H3" i="1"/>
  <c r="B5" i="2"/>
  <c r="C4" i="1"/>
  <c r="E4" i="1" l="1"/>
  <c r="B4" i="1"/>
  <c r="B6" i="2"/>
  <c r="C5" i="1"/>
  <c r="F4" i="1" l="1"/>
  <c r="H4" i="1"/>
  <c r="G4" i="1"/>
  <c r="B5" i="1"/>
  <c r="E5" i="1"/>
  <c r="B7" i="2"/>
  <c r="C6" i="1"/>
  <c r="F5" i="1" l="1"/>
  <c r="H5" i="1"/>
  <c r="G5" i="1"/>
  <c r="E6" i="1"/>
  <c r="B6" i="1"/>
  <c r="B8" i="2"/>
  <c r="C7" i="1"/>
  <c r="F6" i="1" l="1"/>
  <c r="G6" i="1"/>
  <c r="H6" i="1"/>
  <c r="E7" i="1"/>
  <c r="B7" i="1"/>
  <c r="B9" i="2"/>
  <c r="C8" i="1"/>
  <c r="F7" i="1" l="1"/>
  <c r="G7" i="1"/>
  <c r="H7" i="1"/>
  <c r="E8" i="1"/>
  <c r="B8" i="1"/>
  <c r="B10" i="2"/>
  <c r="C9" i="1"/>
  <c r="F8" i="1" l="1"/>
  <c r="H8" i="1"/>
  <c r="G8" i="1"/>
  <c r="E9" i="1"/>
  <c r="B9" i="1"/>
  <c r="B11" i="2"/>
  <c r="C10" i="1"/>
  <c r="F9" i="1" l="1"/>
  <c r="H9" i="1"/>
  <c r="G9" i="1"/>
  <c r="E10" i="1"/>
  <c r="B10" i="1"/>
  <c r="B12" i="2"/>
  <c r="C11" i="1"/>
  <c r="F10" i="1" l="1"/>
  <c r="H10" i="1"/>
  <c r="G10" i="1"/>
  <c r="E11" i="1"/>
  <c r="B11" i="1"/>
  <c r="B13" i="2"/>
  <c r="C12" i="1"/>
  <c r="F11" i="1" l="1"/>
  <c r="H11" i="1"/>
  <c r="G11" i="1"/>
  <c r="E12" i="1"/>
  <c r="B12" i="1"/>
  <c r="B14" i="2"/>
  <c r="C13" i="1"/>
  <c r="F12" i="1" l="1"/>
  <c r="H12" i="1"/>
  <c r="G12" i="1"/>
  <c r="B13" i="1"/>
  <c r="E13" i="1"/>
  <c r="B15" i="2"/>
  <c r="C14" i="1"/>
  <c r="F13" i="1" l="1"/>
  <c r="H13" i="1"/>
  <c r="G13" i="1"/>
  <c r="E14" i="1"/>
  <c r="B14" i="1"/>
  <c r="B16" i="2"/>
  <c r="C15" i="1"/>
  <c r="F14" i="1" l="1"/>
  <c r="H14" i="1"/>
  <c r="G14" i="1"/>
  <c r="E15" i="1"/>
  <c r="B15" i="1"/>
  <c r="B17" i="2"/>
  <c r="C16" i="1"/>
  <c r="F15" i="1" l="1"/>
  <c r="H15" i="1"/>
  <c r="G15" i="1"/>
  <c r="E16" i="1"/>
  <c r="B16" i="1"/>
  <c r="B18" i="2"/>
  <c r="C17" i="1"/>
  <c r="F16" i="1" l="1"/>
  <c r="G16" i="1"/>
  <c r="H16" i="1"/>
  <c r="E17" i="1"/>
  <c r="B17" i="1"/>
  <c r="B19" i="2"/>
  <c r="C18" i="1"/>
  <c r="F17" i="1" l="1"/>
  <c r="H17" i="1"/>
  <c r="G17" i="1"/>
  <c r="E18" i="1"/>
  <c r="B18" i="1"/>
  <c r="B20" i="2"/>
  <c r="C19" i="1"/>
  <c r="F18" i="1" l="1"/>
  <c r="H18" i="1"/>
  <c r="G18" i="1"/>
  <c r="E19" i="1"/>
  <c r="B19" i="1"/>
  <c r="B21" i="2"/>
  <c r="C20" i="1"/>
  <c r="F19" i="1" l="1"/>
  <c r="H19" i="1"/>
  <c r="G19" i="1"/>
  <c r="E20" i="1"/>
  <c r="B20" i="1"/>
  <c r="B22" i="2"/>
  <c r="C21" i="1"/>
  <c r="F20" i="1" l="1"/>
  <c r="G20" i="1"/>
  <c r="H20" i="1"/>
  <c r="B21" i="1"/>
  <c r="E21" i="1"/>
  <c r="B23" i="2"/>
  <c r="C22" i="1"/>
  <c r="F21" i="1" l="1"/>
  <c r="H21" i="1"/>
  <c r="G21" i="1"/>
  <c r="E22" i="1"/>
  <c r="B22" i="1"/>
  <c r="B24" i="2"/>
  <c r="C23" i="1"/>
  <c r="F22" i="1" l="1"/>
  <c r="G22" i="1"/>
  <c r="H22" i="1"/>
  <c r="E23" i="1"/>
  <c r="B23" i="1"/>
  <c r="B25" i="2"/>
  <c r="C24" i="1"/>
  <c r="F23" i="1" l="1"/>
  <c r="G23" i="1"/>
  <c r="H23" i="1"/>
  <c r="E24" i="1"/>
  <c r="B24" i="1"/>
  <c r="B26" i="2"/>
  <c r="C25" i="1"/>
  <c r="F24" i="1" l="1"/>
  <c r="H24" i="1"/>
  <c r="G24" i="1"/>
  <c r="E25" i="1"/>
  <c r="B25" i="1"/>
  <c r="B27" i="2"/>
  <c r="C26" i="1"/>
  <c r="F25" i="1" l="1"/>
  <c r="H25" i="1"/>
  <c r="G25" i="1"/>
  <c r="E26" i="1"/>
  <c r="B26" i="1"/>
  <c r="B28" i="2"/>
  <c r="C27" i="1"/>
  <c r="F26" i="1" l="1"/>
  <c r="H26" i="1"/>
  <c r="G26" i="1"/>
  <c r="E27" i="1"/>
  <c r="B27" i="1"/>
  <c r="B29" i="2"/>
  <c r="C28" i="1"/>
  <c r="F27" i="1" l="1"/>
  <c r="H27" i="1"/>
  <c r="G27" i="1"/>
  <c r="E28" i="1"/>
  <c r="B28" i="1"/>
  <c r="B30" i="2"/>
  <c r="C29" i="1"/>
  <c r="F28" i="1" l="1"/>
  <c r="H28" i="1"/>
  <c r="G28" i="1"/>
  <c r="B29" i="1"/>
  <c r="E29" i="1"/>
  <c r="B31" i="2"/>
  <c r="C30" i="1"/>
  <c r="F29" i="1" l="1"/>
  <c r="H29" i="1"/>
  <c r="G29" i="1"/>
  <c r="E30" i="1"/>
  <c r="B30" i="1"/>
  <c r="B32" i="2"/>
  <c r="C31" i="1"/>
  <c r="F30" i="1" l="1"/>
  <c r="H30" i="1"/>
  <c r="G30" i="1"/>
  <c r="E31" i="1"/>
  <c r="B31" i="1"/>
  <c r="B33" i="2"/>
  <c r="C32" i="1"/>
  <c r="F31" i="1" l="1"/>
  <c r="H31" i="1"/>
  <c r="G31" i="1"/>
  <c r="E32" i="1"/>
  <c r="B32" i="1"/>
  <c r="B34" i="2"/>
  <c r="C33" i="1"/>
  <c r="F32" i="1" l="1"/>
  <c r="H32" i="1"/>
  <c r="G32" i="1"/>
  <c r="E33" i="1"/>
  <c r="B33" i="1"/>
  <c r="B35" i="2"/>
  <c r="C34" i="1"/>
  <c r="F33" i="1" l="1"/>
  <c r="H33" i="1"/>
  <c r="G33" i="1"/>
  <c r="E34" i="1"/>
  <c r="B34" i="1"/>
  <c r="B36" i="2"/>
  <c r="C35" i="1"/>
  <c r="F34" i="1" l="1"/>
  <c r="H34" i="1"/>
  <c r="G34" i="1"/>
  <c r="E35" i="1"/>
  <c r="B35" i="1"/>
  <c r="B37" i="2"/>
  <c r="C36" i="1"/>
  <c r="F35" i="1" l="1"/>
  <c r="H35" i="1"/>
  <c r="G35" i="1"/>
  <c r="E36" i="1"/>
  <c r="B36" i="1"/>
  <c r="B38" i="2"/>
  <c r="C37" i="1"/>
  <c r="F36" i="1" l="1"/>
  <c r="H36" i="1"/>
  <c r="G36" i="1"/>
  <c r="B37" i="1"/>
  <c r="E37" i="1"/>
  <c r="B39" i="2"/>
  <c r="C38" i="1"/>
  <c r="F37" i="1" l="1"/>
  <c r="H37" i="1"/>
  <c r="G37" i="1"/>
  <c r="E38" i="1"/>
  <c r="B38" i="1"/>
  <c r="B40" i="2"/>
  <c r="C39" i="1"/>
  <c r="F38" i="1" l="1"/>
  <c r="H38" i="1"/>
  <c r="G38" i="1"/>
  <c r="E39" i="1"/>
  <c r="B39" i="1"/>
  <c r="B41" i="2"/>
  <c r="C40" i="1"/>
  <c r="F39" i="1" l="1"/>
  <c r="H39" i="1"/>
  <c r="G39" i="1"/>
  <c r="E40" i="1"/>
  <c r="B40" i="1"/>
  <c r="B42" i="2"/>
  <c r="C41" i="1"/>
  <c r="F40" i="1" l="1"/>
  <c r="G40" i="1"/>
  <c r="H40" i="1"/>
  <c r="E41" i="1"/>
  <c r="B41" i="1"/>
  <c r="B43" i="2"/>
  <c r="C42" i="1"/>
  <c r="F41" i="1" l="1"/>
  <c r="H41" i="1"/>
  <c r="G41" i="1"/>
  <c r="E42" i="1"/>
  <c r="B42" i="1"/>
  <c r="B44" i="2"/>
  <c r="C43" i="1"/>
  <c r="F42" i="1" l="1"/>
  <c r="H42" i="1"/>
  <c r="G42" i="1"/>
  <c r="E43" i="1"/>
  <c r="B43" i="1"/>
  <c r="B45" i="2"/>
  <c r="C44" i="1"/>
  <c r="F43" i="1" l="1"/>
  <c r="H43" i="1"/>
  <c r="G43" i="1"/>
  <c r="E44" i="1"/>
  <c r="B44" i="1"/>
  <c r="B46" i="2"/>
  <c r="C45" i="1"/>
  <c r="F44" i="1" l="1"/>
  <c r="H44" i="1"/>
  <c r="G44" i="1"/>
  <c r="B45" i="1"/>
  <c r="E45" i="1"/>
  <c r="B47" i="2"/>
  <c r="C46" i="1"/>
  <c r="F45" i="1" l="1"/>
  <c r="H45" i="1"/>
  <c r="G45" i="1"/>
  <c r="E46" i="1"/>
  <c r="B46" i="1"/>
  <c r="B48" i="2"/>
  <c r="C47" i="1"/>
  <c r="F46" i="1" l="1"/>
  <c r="H46" i="1"/>
  <c r="G46" i="1"/>
  <c r="E47" i="1"/>
  <c r="B47" i="1"/>
  <c r="B49" i="2"/>
  <c r="C48" i="1"/>
  <c r="F47" i="1" l="1"/>
  <c r="G47" i="1"/>
  <c r="H47" i="1"/>
  <c r="E48" i="1"/>
  <c r="B48" i="1"/>
  <c r="B50" i="2"/>
  <c r="C49" i="1"/>
  <c r="F48" i="1" l="1"/>
  <c r="H48" i="1"/>
  <c r="G48" i="1"/>
  <c r="E49" i="1"/>
  <c r="B49" i="1"/>
  <c r="B51" i="2"/>
  <c r="C50" i="1"/>
  <c r="F49" i="1" l="1"/>
  <c r="H49" i="1"/>
  <c r="G49" i="1"/>
  <c r="E50" i="1"/>
  <c r="B50" i="1"/>
  <c r="B52" i="2"/>
  <c r="C51" i="1"/>
  <c r="F50" i="1" l="1"/>
  <c r="H50" i="1"/>
  <c r="G50" i="1"/>
  <c r="E51" i="1"/>
  <c r="B51" i="1"/>
  <c r="B53" i="2"/>
  <c r="C52" i="1"/>
  <c r="F51" i="1" l="1"/>
  <c r="H51" i="1"/>
  <c r="G51" i="1"/>
  <c r="E52" i="1"/>
  <c r="B52" i="1"/>
  <c r="B54" i="2"/>
  <c r="C53" i="1"/>
  <c r="F52" i="1" l="1"/>
  <c r="H52" i="1"/>
  <c r="G52" i="1"/>
  <c r="B53" i="1"/>
  <c r="E53" i="1"/>
  <c r="B55" i="2"/>
  <c r="C54" i="1"/>
  <c r="F53" i="1" l="1"/>
  <c r="H53" i="1"/>
  <c r="G53" i="1"/>
  <c r="E54" i="1"/>
  <c r="B54" i="1"/>
  <c r="B56" i="2"/>
  <c r="C55" i="1"/>
  <c r="F54" i="1" l="1"/>
  <c r="G54" i="1"/>
  <c r="H54" i="1"/>
  <c r="E55" i="1"/>
  <c r="B55" i="1"/>
  <c r="B57" i="2"/>
  <c r="C56" i="1"/>
  <c r="F55" i="1" l="1"/>
  <c r="G55" i="1"/>
  <c r="H55" i="1"/>
  <c r="E56" i="1"/>
  <c r="B56" i="1"/>
  <c r="B58" i="2"/>
  <c r="C57" i="1"/>
  <c r="F56" i="1" l="1"/>
  <c r="G56" i="1"/>
  <c r="H56" i="1"/>
  <c r="E57" i="1"/>
  <c r="B57" i="1"/>
  <c r="B59" i="2"/>
  <c r="C58" i="1"/>
  <c r="F57" i="1" l="1"/>
  <c r="H57" i="1"/>
  <c r="G57" i="1"/>
  <c r="E58" i="1"/>
  <c r="B58" i="1"/>
  <c r="B60" i="2"/>
  <c r="C59" i="1"/>
  <c r="F58" i="1" l="1"/>
  <c r="H58" i="1"/>
  <c r="G58" i="1"/>
  <c r="E59" i="1"/>
  <c r="B59" i="1"/>
  <c r="B61" i="2"/>
  <c r="C60" i="1"/>
  <c r="F59" i="1" l="1"/>
  <c r="H59" i="1"/>
  <c r="G59" i="1"/>
  <c r="E60" i="1"/>
  <c r="B60" i="1"/>
  <c r="B62" i="2"/>
  <c r="C61" i="1"/>
  <c r="F60" i="1" l="1"/>
  <c r="H60" i="1"/>
  <c r="G60" i="1"/>
  <c r="B61" i="1"/>
  <c r="E61" i="1"/>
  <c r="B63" i="2"/>
  <c r="C62" i="1"/>
  <c r="F61" i="1" l="1"/>
  <c r="H61" i="1"/>
  <c r="G61" i="1"/>
  <c r="E62" i="1"/>
  <c r="B62" i="1"/>
  <c r="B64" i="2"/>
  <c r="C63" i="1"/>
  <c r="F62" i="1" l="1"/>
  <c r="G62" i="1"/>
  <c r="H62" i="1"/>
  <c r="E63" i="1"/>
  <c r="B63" i="1"/>
  <c r="B65" i="2"/>
  <c r="C64" i="1"/>
  <c r="F63" i="1" l="1"/>
  <c r="H63" i="1"/>
  <c r="G63" i="1"/>
  <c r="E64" i="1"/>
  <c r="B64" i="1"/>
  <c r="B66" i="2"/>
  <c r="C65" i="1"/>
  <c r="F64" i="1" l="1"/>
  <c r="H64" i="1"/>
  <c r="G64" i="1"/>
  <c r="E65" i="1"/>
  <c r="B65" i="1"/>
  <c r="B67" i="2"/>
  <c r="C66" i="1"/>
  <c r="F65" i="1" l="1"/>
  <c r="H65" i="1"/>
  <c r="G65" i="1"/>
  <c r="E66" i="1"/>
  <c r="B66" i="1"/>
  <c r="B68" i="2"/>
  <c r="C67" i="1"/>
  <c r="F66" i="1" l="1"/>
  <c r="H66" i="1"/>
  <c r="G66" i="1"/>
  <c r="E67" i="1"/>
  <c r="B67" i="1"/>
  <c r="B69" i="2"/>
  <c r="C68" i="1"/>
  <c r="F67" i="1" l="1"/>
  <c r="H67" i="1"/>
  <c r="G67" i="1"/>
  <c r="E68" i="1"/>
  <c r="B68" i="1"/>
  <c r="B70" i="2"/>
  <c r="C69" i="1"/>
  <c r="F68" i="1" l="1"/>
  <c r="H68" i="1"/>
  <c r="G68" i="1"/>
  <c r="B69" i="1"/>
  <c r="E69" i="1"/>
  <c r="B71" i="2"/>
  <c r="C70" i="1"/>
  <c r="F69" i="1" l="1"/>
  <c r="H69" i="1"/>
  <c r="G69" i="1"/>
  <c r="E70" i="1"/>
  <c r="B70" i="1"/>
  <c r="B72" i="2"/>
  <c r="C71" i="1"/>
  <c r="F70" i="1" l="1"/>
  <c r="H70" i="1"/>
  <c r="G70" i="1"/>
  <c r="E71" i="1"/>
  <c r="B71" i="1"/>
  <c r="B73" i="2"/>
  <c r="C72" i="1"/>
  <c r="F71" i="1" l="1"/>
  <c r="G71" i="1"/>
  <c r="H71" i="1"/>
  <c r="E72" i="1"/>
  <c r="B72" i="1"/>
  <c r="B74" i="2"/>
  <c r="C73" i="1"/>
  <c r="F72" i="1" l="1"/>
  <c r="H72" i="1"/>
  <c r="G72" i="1"/>
  <c r="E73" i="1"/>
  <c r="B73" i="1"/>
  <c r="B75" i="2"/>
  <c r="C74" i="1"/>
  <c r="F73" i="1" l="1"/>
  <c r="H73" i="1"/>
  <c r="G73" i="1"/>
  <c r="E74" i="1"/>
  <c r="B74" i="1"/>
  <c r="B76" i="2"/>
  <c r="C75" i="1"/>
  <c r="F74" i="1" l="1"/>
  <c r="H74" i="1"/>
  <c r="G74" i="1"/>
  <c r="E75" i="1"/>
  <c r="B75" i="1"/>
  <c r="B77" i="2"/>
  <c r="C76" i="1"/>
  <c r="F75" i="1" l="1"/>
  <c r="H75" i="1"/>
  <c r="G75" i="1"/>
  <c r="E76" i="1"/>
  <c r="B76" i="1"/>
  <c r="B78" i="2"/>
  <c r="C77" i="1"/>
  <c r="F76" i="1" l="1"/>
  <c r="H76" i="1"/>
  <c r="G76" i="1"/>
  <c r="B77" i="1"/>
  <c r="E77" i="1"/>
  <c r="B79" i="2"/>
  <c r="C78" i="1"/>
  <c r="F77" i="1" l="1"/>
  <c r="H77" i="1"/>
  <c r="G77" i="1"/>
  <c r="E78" i="1"/>
  <c r="B78" i="1"/>
  <c r="B80" i="2"/>
  <c r="C79" i="1"/>
  <c r="F78" i="1" l="1"/>
  <c r="G78" i="1"/>
  <c r="H78" i="1"/>
  <c r="E79" i="1"/>
  <c r="B79" i="1"/>
  <c r="B81" i="2"/>
  <c r="C80" i="1"/>
  <c r="F79" i="1" l="1"/>
  <c r="G79" i="1"/>
  <c r="H79" i="1"/>
  <c r="E80" i="1"/>
  <c r="B80" i="1"/>
  <c r="B82" i="2"/>
  <c r="C81" i="1"/>
  <c r="F80" i="1" l="1"/>
  <c r="G80" i="1"/>
  <c r="H80" i="1"/>
  <c r="E81" i="1"/>
  <c r="B81" i="1"/>
  <c r="B83" i="2"/>
  <c r="C82" i="1"/>
  <c r="F81" i="1" l="1"/>
  <c r="H81" i="1"/>
  <c r="G81" i="1"/>
  <c r="E82" i="1"/>
  <c r="B82" i="1"/>
  <c r="B84" i="2"/>
  <c r="C83" i="1"/>
  <c r="F82" i="1" l="1"/>
  <c r="H82" i="1"/>
  <c r="G82" i="1"/>
  <c r="E83" i="1"/>
  <c r="B83" i="1"/>
  <c r="B85" i="2"/>
  <c r="C84" i="1"/>
  <c r="F83" i="1" l="1"/>
  <c r="H83" i="1"/>
  <c r="G83" i="1"/>
  <c r="E84" i="1"/>
  <c r="B84" i="1"/>
  <c r="B86" i="2"/>
  <c r="C85" i="1"/>
  <c r="F84" i="1" l="1"/>
  <c r="H84" i="1"/>
  <c r="G84" i="1"/>
  <c r="B85" i="1"/>
  <c r="E85" i="1"/>
  <c r="B87" i="2"/>
  <c r="C86" i="1"/>
  <c r="F85" i="1" l="1"/>
  <c r="H85" i="1"/>
  <c r="G85" i="1"/>
  <c r="E86" i="1"/>
  <c r="B86" i="1"/>
  <c r="B88" i="2"/>
  <c r="C87" i="1"/>
  <c r="F86" i="1" l="1"/>
  <c r="H86" i="1"/>
  <c r="G86" i="1"/>
  <c r="E87" i="1"/>
  <c r="B87" i="1"/>
  <c r="B89" i="2"/>
  <c r="C88" i="1"/>
  <c r="F87" i="1" l="1"/>
  <c r="G87" i="1"/>
  <c r="H87" i="1"/>
  <c r="E88" i="1"/>
  <c r="B88" i="1"/>
  <c r="B90" i="2"/>
  <c r="C89" i="1"/>
  <c r="F88" i="1" l="1"/>
  <c r="G88" i="1"/>
  <c r="H88" i="1"/>
  <c r="E89" i="1"/>
  <c r="B89" i="1"/>
  <c r="B91" i="2"/>
  <c r="C90" i="1"/>
  <c r="F89" i="1" l="1"/>
  <c r="H89" i="1"/>
  <c r="G89" i="1"/>
  <c r="E90" i="1"/>
  <c r="B90" i="1"/>
  <c r="B92" i="2"/>
  <c r="C91" i="1"/>
  <c r="F90" i="1" l="1"/>
  <c r="H90" i="1"/>
  <c r="G90" i="1"/>
  <c r="E91" i="1"/>
  <c r="B91" i="1"/>
  <c r="B93" i="2"/>
  <c r="C92" i="1"/>
  <c r="F91" i="1" l="1"/>
  <c r="H91" i="1"/>
  <c r="G91" i="1"/>
  <c r="E92" i="1"/>
  <c r="B92" i="1"/>
  <c r="B94" i="2"/>
  <c r="C93" i="1"/>
  <c r="F92" i="1" l="1"/>
  <c r="H92" i="1"/>
  <c r="G92" i="1"/>
  <c r="B93" i="1"/>
  <c r="E93" i="1"/>
  <c r="B95" i="2"/>
  <c r="C94" i="1"/>
  <c r="F93" i="1" l="1"/>
  <c r="H93" i="1"/>
  <c r="G93" i="1"/>
  <c r="E94" i="1"/>
  <c r="B94" i="1"/>
  <c r="B96" i="2"/>
  <c r="C95" i="1"/>
  <c r="F94" i="1" l="1"/>
  <c r="G94" i="1"/>
  <c r="H94" i="1"/>
  <c r="E95" i="1"/>
  <c r="B95" i="1"/>
  <c r="B97" i="2"/>
  <c r="C96" i="1"/>
  <c r="F95" i="1" l="1"/>
  <c r="G95" i="1"/>
  <c r="H95" i="1"/>
  <c r="E96" i="1"/>
  <c r="B96" i="1"/>
  <c r="B98" i="2"/>
  <c r="C97" i="1"/>
  <c r="F96" i="1" l="1"/>
  <c r="H96" i="1"/>
  <c r="G96" i="1"/>
  <c r="E97" i="1"/>
  <c r="B97" i="1"/>
  <c r="B99" i="2"/>
  <c r="C98" i="1"/>
  <c r="F97" i="1" l="1"/>
  <c r="H97" i="1"/>
  <c r="G97" i="1"/>
  <c r="E98" i="1"/>
  <c r="B98" i="1"/>
  <c r="B100" i="2"/>
  <c r="C99" i="1"/>
  <c r="F98" i="1" l="1"/>
  <c r="H98" i="1"/>
  <c r="G98" i="1"/>
  <c r="E99" i="1"/>
  <c r="B99" i="1"/>
  <c r="B101" i="2"/>
  <c r="C100" i="1"/>
  <c r="F99" i="1" l="1"/>
  <c r="H99" i="1"/>
  <c r="G99" i="1"/>
  <c r="E100" i="1"/>
  <c r="B100" i="1"/>
  <c r="B102" i="2"/>
  <c r="C101" i="1"/>
  <c r="F100" i="1" l="1"/>
  <c r="H100" i="1"/>
  <c r="G100" i="1"/>
  <c r="B101" i="1"/>
  <c r="E101" i="1"/>
  <c r="B103" i="2"/>
  <c r="C102" i="1"/>
  <c r="F101" i="1" l="1"/>
  <c r="H101" i="1"/>
  <c r="G101" i="1"/>
  <c r="E102" i="1"/>
  <c r="B102" i="1"/>
  <c r="B104" i="2"/>
  <c r="C103" i="1"/>
  <c r="F102" i="1" l="1"/>
  <c r="H102" i="1"/>
  <c r="G102" i="1"/>
  <c r="E103" i="1"/>
  <c r="B103" i="1"/>
  <c r="B105" i="2"/>
  <c r="C104" i="1"/>
  <c r="F103" i="1" l="1"/>
  <c r="H103" i="1"/>
  <c r="G103" i="1"/>
  <c r="E104" i="1"/>
  <c r="B104" i="1"/>
  <c r="B106" i="2"/>
  <c r="C105" i="1"/>
  <c r="F104" i="1" l="1"/>
  <c r="H104" i="1"/>
  <c r="G104" i="1"/>
  <c r="E105" i="1"/>
  <c r="B105" i="1"/>
  <c r="B107" i="2"/>
  <c r="C106" i="1"/>
  <c r="F105" i="1" l="1"/>
  <c r="H105" i="1"/>
  <c r="G105" i="1"/>
  <c r="E106" i="1"/>
  <c r="B106" i="1"/>
  <c r="B108" i="2"/>
  <c r="C107" i="1"/>
  <c r="F106" i="1" l="1"/>
  <c r="H106" i="1"/>
  <c r="G106" i="1"/>
  <c r="E107" i="1"/>
  <c r="B107" i="1"/>
  <c r="B109" i="2"/>
  <c r="C108" i="1"/>
  <c r="F107" i="1" l="1"/>
  <c r="H107" i="1"/>
  <c r="G107" i="1"/>
  <c r="E108" i="1"/>
  <c r="B108" i="1"/>
  <c r="B110" i="2"/>
  <c r="C109" i="1"/>
  <c r="F108" i="1" l="1"/>
  <c r="H108" i="1"/>
  <c r="G108" i="1"/>
  <c r="B109" i="1"/>
  <c r="E109" i="1"/>
  <c r="B111" i="2"/>
  <c r="C110" i="1"/>
  <c r="F109" i="1" l="1"/>
  <c r="H109" i="1"/>
  <c r="G109" i="1"/>
  <c r="E110" i="1"/>
  <c r="B110" i="1"/>
  <c r="B112" i="2"/>
  <c r="C111" i="1"/>
  <c r="F110" i="1" l="1"/>
  <c r="G110" i="1"/>
  <c r="H110" i="1"/>
  <c r="E111" i="1"/>
  <c r="B111" i="1"/>
  <c r="B113" i="2"/>
  <c r="C112" i="1"/>
  <c r="F111" i="1" l="1"/>
  <c r="H111" i="1"/>
  <c r="G111" i="1"/>
  <c r="E112" i="1"/>
  <c r="B112" i="1"/>
  <c r="B114" i="2"/>
  <c r="C113" i="1"/>
  <c r="F112" i="1" l="1"/>
  <c r="H112" i="1"/>
  <c r="G112" i="1"/>
  <c r="E113" i="1"/>
  <c r="B113" i="1"/>
  <c r="B115" i="2"/>
  <c r="C114" i="1"/>
  <c r="F113" i="1" l="1"/>
  <c r="H113" i="1"/>
  <c r="G113" i="1"/>
  <c r="E114" i="1"/>
  <c r="B114" i="1"/>
  <c r="B116" i="2"/>
  <c r="C115" i="1"/>
  <c r="F114" i="1" l="1"/>
  <c r="H114" i="1"/>
  <c r="G114" i="1"/>
  <c r="E115" i="1"/>
  <c r="B115" i="1"/>
  <c r="B117" i="2"/>
  <c r="C116" i="1"/>
  <c r="F115" i="1" l="1"/>
  <c r="H115" i="1"/>
  <c r="G115" i="1"/>
  <c r="E116" i="1"/>
  <c r="B116" i="1"/>
  <c r="B118" i="2"/>
  <c r="C117" i="1"/>
  <c r="F116" i="1" l="1"/>
  <c r="H116" i="1"/>
  <c r="G116" i="1"/>
  <c r="B117" i="1"/>
  <c r="E117" i="1"/>
  <c r="B119" i="2"/>
  <c r="C118" i="1"/>
  <c r="F117" i="1" l="1"/>
  <c r="H117" i="1"/>
  <c r="G117" i="1"/>
  <c r="E118" i="1"/>
  <c r="B118" i="1"/>
  <c r="B120" i="2"/>
  <c r="C119" i="1"/>
  <c r="F118" i="1" l="1"/>
  <c r="H118" i="1"/>
  <c r="G118" i="1"/>
  <c r="E119" i="1"/>
  <c r="B119" i="1"/>
  <c r="B121" i="2"/>
  <c r="C120" i="1"/>
  <c r="F119" i="1" l="1"/>
  <c r="G119" i="1"/>
  <c r="H119" i="1"/>
  <c r="E120" i="1"/>
  <c r="B120" i="1"/>
  <c r="B122" i="2"/>
  <c r="C121" i="1"/>
  <c r="F120" i="1" l="1"/>
  <c r="G120" i="1"/>
  <c r="H120" i="1"/>
  <c r="E121" i="1"/>
  <c r="B121" i="1"/>
  <c r="B123" i="2"/>
  <c r="C122" i="1"/>
  <c r="F121" i="1" l="1"/>
  <c r="H121" i="1"/>
  <c r="G121" i="1"/>
  <c r="E122" i="1"/>
  <c r="B122" i="1"/>
  <c r="B124" i="2"/>
  <c r="C123" i="1"/>
  <c r="F122" i="1" l="1"/>
  <c r="H122" i="1"/>
  <c r="G122" i="1"/>
  <c r="E123" i="1"/>
  <c r="B123" i="1"/>
  <c r="B125" i="2"/>
  <c r="C124" i="1"/>
  <c r="F123" i="1" l="1"/>
  <c r="H123" i="1"/>
  <c r="G123" i="1"/>
  <c r="E124" i="1"/>
  <c r="B124" i="1"/>
  <c r="B126" i="2"/>
  <c r="C125" i="1"/>
  <c r="F124" i="1" l="1"/>
  <c r="H124" i="1"/>
  <c r="G124" i="1"/>
  <c r="B125" i="1"/>
  <c r="E125" i="1"/>
  <c r="B127" i="2"/>
  <c r="C126" i="1"/>
  <c r="F125" i="1" l="1"/>
  <c r="H125" i="1"/>
  <c r="G125" i="1"/>
  <c r="E126" i="1"/>
  <c r="B126" i="1"/>
  <c r="B128" i="2"/>
  <c r="C127" i="1"/>
  <c r="F126" i="1" l="1"/>
  <c r="H126" i="1"/>
  <c r="G126" i="1"/>
  <c r="E127" i="1"/>
  <c r="B127" i="1"/>
  <c r="B129" i="2"/>
  <c r="C128" i="1"/>
  <c r="F127" i="1" l="1"/>
  <c r="G127" i="1"/>
  <c r="H127" i="1"/>
  <c r="E128" i="1"/>
  <c r="B128" i="1"/>
  <c r="B130" i="2"/>
  <c r="C129" i="1"/>
  <c r="F128" i="1" l="1"/>
  <c r="H128" i="1"/>
  <c r="G128" i="1"/>
  <c r="E129" i="1"/>
  <c r="B129" i="1"/>
  <c r="B131" i="2"/>
  <c r="C130" i="1"/>
  <c r="F129" i="1" l="1"/>
  <c r="H129" i="1"/>
  <c r="G129" i="1"/>
  <c r="E130" i="1"/>
  <c r="B130" i="1"/>
  <c r="B132" i="2"/>
  <c r="C131" i="1"/>
  <c r="F130" i="1" l="1"/>
  <c r="H130" i="1"/>
  <c r="G130" i="1"/>
  <c r="E131" i="1"/>
  <c r="B131" i="1"/>
  <c r="B133" i="2"/>
  <c r="C132" i="1"/>
  <c r="F131" i="1" l="1"/>
  <c r="H131" i="1"/>
  <c r="G131" i="1"/>
  <c r="E132" i="1"/>
  <c r="B132" i="1"/>
  <c r="B134" i="2"/>
  <c r="C133" i="1"/>
  <c r="F132" i="1" l="1"/>
  <c r="H132" i="1"/>
  <c r="G132" i="1"/>
  <c r="B133" i="1"/>
  <c r="E133" i="1"/>
  <c r="B135" i="2"/>
  <c r="C134" i="1"/>
  <c r="F133" i="1" l="1"/>
  <c r="H133" i="1"/>
  <c r="G133" i="1"/>
  <c r="E134" i="1"/>
  <c r="B134" i="1"/>
  <c r="B136" i="2"/>
  <c r="C135" i="1"/>
  <c r="F134" i="1" l="1"/>
  <c r="G134" i="1"/>
  <c r="H134" i="1"/>
  <c r="E135" i="1"/>
  <c r="B135" i="1"/>
  <c r="B137" i="2"/>
  <c r="C136" i="1"/>
  <c r="F135" i="1" l="1"/>
  <c r="H135" i="1"/>
  <c r="G135" i="1"/>
  <c r="E136" i="1"/>
  <c r="B136" i="1"/>
  <c r="B138" i="2"/>
  <c r="C137" i="1"/>
  <c r="F136" i="1" l="1"/>
  <c r="G136" i="1"/>
  <c r="H136" i="1"/>
  <c r="E137" i="1"/>
  <c r="B137" i="1"/>
  <c r="B139" i="2"/>
  <c r="C138" i="1"/>
  <c r="F137" i="1" l="1"/>
  <c r="H137" i="1"/>
  <c r="G137" i="1"/>
  <c r="E138" i="1"/>
  <c r="B138" i="1"/>
  <c r="B140" i="2"/>
  <c r="C139" i="1"/>
  <c r="F138" i="1" l="1"/>
  <c r="H138" i="1"/>
  <c r="G138" i="1"/>
  <c r="E139" i="1"/>
  <c r="B139" i="1"/>
  <c r="B141" i="2"/>
  <c r="C140" i="1"/>
  <c r="F139" i="1" l="1"/>
  <c r="H139" i="1"/>
  <c r="G139" i="1"/>
  <c r="E140" i="1"/>
  <c r="B140" i="1"/>
  <c r="B142" i="2"/>
  <c r="C141" i="1"/>
  <c r="F140" i="1" l="1"/>
  <c r="H140" i="1"/>
  <c r="G140" i="1"/>
  <c r="B141" i="1"/>
  <c r="E141" i="1"/>
  <c r="B143" i="2"/>
  <c r="C142" i="1"/>
  <c r="F141" i="1" l="1"/>
  <c r="H141" i="1"/>
  <c r="G141" i="1"/>
  <c r="E142" i="1"/>
  <c r="B142" i="1"/>
  <c r="B144" i="2"/>
  <c r="C143" i="1"/>
  <c r="F142" i="1" l="1"/>
  <c r="G142" i="1"/>
  <c r="H142" i="1"/>
  <c r="E143" i="1"/>
  <c r="B143" i="1"/>
  <c r="B145" i="2"/>
  <c r="C144" i="1"/>
  <c r="F143" i="1" l="1"/>
  <c r="G143" i="1"/>
  <c r="H143" i="1"/>
  <c r="E144" i="1"/>
  <c r="B144" i="1"/>
  <c r="B146" i="2"/>
  <c r="C146" i="1" s="1"/>
  <c r="C145" i="1"/>
  <c r="F144" i="1" l="1"/>
  <c r="H144" i="1"/>
  <c r="G144" i="1"/>
  <c r="E145" i="1"/>
  <c r="B145" i="1"/>
  <c r="E146" i="1"/>
  <c r="B146" i="1"/>
  <c r="F146" i="1" l="1"/>
  <c r="H146" i="1"/>
  <c r="G146" i="1"/>
  <c r="F145" i="1"/>
  <c r="H145" i="1"/>
  <c r="G145" i="1"/>
  <c r="H147" i="1" l="1"/>
  <c r="L12" i="1" s="1"/>
  <c r="L4" i="1"/>
  <c r="P6" i="1" s="1"/>
  <c r="F147" i="1"/>
  <c r="L2" i="1" s="1"/>
  <c r="L9" i="1"/>
  <c r="P7" i="1" s="1"/>
  <c r="G147" i="1"/>
  <c r="L7" i="1" s="1"/>
  <c r="L14" i="1"/>
  <c r="P8" i="1" s="1"/>
  <c r="M7" i="1" l="1"/>
  <c r="M2" i="1"/>
  <c r="I6" i="1" s="1"/>
  <c r="M12" i="1"/>
  <c r="R8" i="1" s="1"/>
  <c r="I2" i="1"/>
  <c r="I4" i="1"/>
  <c r="I5" i="1"/>
  <c r="I10" i="1"/>
  <c r="I11" i="1"/>
  <c r="I12" i="1"/>
  <c r="I13" i="1"/>
  <c r="I14" i="1"/>
  <c r="I16" i="1"/>
  <c r="I17" i="1"/>
  <c r="I19" i="1"/>
  <c r="I20" i="1"/>
  <c r="I21" i="1"/>
  <c r="I22" i="1"/>
  <c r="I24" i="1"/>
  <c r="I25" i="1"/>
  <c r="I26" i="1"/>
  <c r="I28" i="1"/>
  <c r="I29" i="1"/>
  <c r="I30" i="1"/>
  <c r="I32" i="1"/>
  <c r="I33" i="1"/>
  <c r="I34" i="1"/>
  <c r="I35" i="1"/>
  <c r="I37" i="1"/>
  <c r="I38" i="1"/>
  <c r="I40" i="1"/>
  <c r="I41" i="1"/>
  <c r="I42" i="1"/>
  <c r="I43" i="1"/>
  <c r="I44" i="1"/>
  <c r="I45" i="1"/>
  <c r="I46" i="1"/>
  <c r="I48" i="1"/>
  <c r="I49" i="1"/>
  <c r="I50" i="1"/>
  <c r="I51" i="1"/>
  <c r="I52" i="1"/>
  <c r="I53" i="1"/>
  <c r="I54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R7" i="1"/>
  <c r="I55" i="1"/>
  <c r="I56" i="1"/>
  <c r="I57" i="1"/>
  <c r="I58" i="1"/>
  <c r="I59" i="1"/>
  <c r="I60" i="1"/>
  <c r="I61" i="1"/>
  <c r="I62" i="1"/>
  <c r="I63" i="1"/>
  <c r="I64" i="1"/>
  <c r="I65" i="1"/>
  <c r="I66" i="1"/>
  <c r="I3" i="1" l="1"/>
  <c r="R6" i="1"/>
  <c r="I36" i="1"/>
  <c r="I27" i="1"/>
  <c r="I18" i="1"/>
  <c r="I9" i="1"/>
  <c r="I112" i="1"/>
  <c r="I143" i="1"/>
  <c r="I135" i="1"/>
  <c r="I127" i="1"/>
  <c r="I119" i="1"/>
  <c r="I111" i="1"/>
  <c r="I103" i="1"/>
  <c r="I128" i="1"/>
  <c r="I142" i="1"/>
  <c r="I134" i="1"/>
  <c r="I126" i="1"/>
  <c r="I118" i="1"/>
  <c r="I110" i="1"/>
  <c r="I102" i="1"/>
  <c r="I136" i="1"/>
  <c r="I141" i="1"/>
  <c r="I133" i="1"/>
  <c r="I125" i="1"/>
  <c r="I117" i="1"/>
  <c r="I109" i="1"/>
  <c r="I101" i="1"/>
  <c r="I120" i="1"/>
  <c r="I140" i="1"/>
  <c r="I132" i="1"/>
  <c r="I124" i="1"/>
  <c r="I116" i="1"/>
  <c r="I108" i="1"/>
  <c r="I100" i="1"/>
  <c r="I104" i="1"/>
  <c r="I131" i="1"/>
  <c r="I115" i="1"/>
  <c r="I99" i="1"/>
  <c r="I145" i="1"/>
  <c r="I138" i="1"/>
  <c r="I130" i="1"/>
  <c r="I122" i="1"/>
  <c r="I114" i="1"/>
  <c r="I106" i="1"/>
  <c r="I144" i="1"/>
  <c r="I139" i="1"/>
  <c r="I123" i="1"/>
  <c r="I107" i="1"/>
  <c r="I146" i="1"/>
  <c r="I137" i="1"/>
  <c r="I129" i="1"/>
  <c r="I121" i="1"/>
  <c r="I113" i="1"/>
  <c r="I105" i="1"/>
  <c r="I8" i="1"/>
  <c r="I47" i="1"/>
  <c r="I39" i="1"/>
  <c r="I31" i="1"/>
  <c r="I23" i="1"/>
  <c r="I15" i="1"/>
  <c r="I7" i="1"/>
</calcChain>
</file>

<file path=xl/sharedStrings.xml><?xml version="1.0" encoding="utf-8"?>
<sst xmlns="http://schemas.openxmlformats.org/spreadsheetml/2006/main" count="41" uniqueCount="35">
  <si>
    <t>t (min)</t>
  </si>
  <si>
    <r>
      <rPr>
        <b/>
        <sz val="12"/>
        <color theme="1"/>
        <rFont val="Symbol"/>
        <charset val="2"/>
      </rPr>
      <t>D</t>
    </r>
    <r>
      <rPr>
        <b/>
        <sz val="12"/>
        <color theme="1"/>
        <rFont val="Calibri"/>
        <family val="2"/>
        <scheme val="minor"/>
      </rPr>
      <t>t (min)</t>
    </r>
  </si>
  <si>
    <t>N</t>
  </si>
  <si>
    <t>t (h:m:s)</t>
  </si>
  <si>
    <t>SIL (dB)</t>
  </si>
  <si>
    <t>SIL (dBA)</t>
  </si>
  <si>
    <t>Período</t>
  </si>
  <si>
    <t>P</t>
  </si>
  <si>
    <t>dia</t>
  </si>
  <si>
    <t>entardecer</t>
  </si>
  <si>
    <t>noite</t>
  </si>
  <si>
    <r>
      <t>10</t>
    </r>
    <r>
      <rPr>
        <b/>
        <vertAlign val="superscript"/>
        <sz val="12"/>
        <color theme="1"/>
        <rFont val="Calibri (Body)"/>
      </rPr>
      <t>SIL/10</t>
    </r>
    <r>
      <rPr>
        <b/>
        <sz val="12"/>
        <color theme="1"/>
        <rFont val="Calibri (Body)"/>
      </rPr>
      <t xml:space="preserve"> (d)</t>
    </r>
  </si>
  <si>
    <r>
      <t>10</t>
    </r>
    <r>
      <rPr>
        <b/>
        <vertAlign val="superscript"/>
        <sz val="12"/>
        <color theme="1"/>
        <rFont val="Calibri (Body)"/>
      </rPr>
      <t>SIL/10</t>
    </r>
    <r>
      <rPr>
        <b/>
        <sz val="12"/>
        <color theme="1"/>
        <rFont val="Calibri (Body)"/>
      </rPr>
      <t xml:space="preserve"> (e)</t>
    </r>
  </si>
  <si>
    <r>
      <t>10</t>
    </r>
    <r>
      <rPr>
        <b/>
        <vertAlign val="superscript"/>
        <sz val="12"/>
        <color theme="1"/>
        <rFont val="Calibri (Body)"/>
      </rPr>
      <t>SIL/10</t>
    </r>
    <r>
      <rPr>
        <b/>
        <sz val="12"/>
        <color theme="1"/>
        <rFont val="Calibri (Body)"/>
      </rPr>
      <t xml:space="preserve"> (n)</t>
    </r>
  </si>
  <si>
    <r>
      <rPr>
        <b/>
        <sz val="12"/>
        <color theme="1"/>
        <rFont val="Calibri (Body)"/>
      </rPr>
      <t>10log</t>
    </r>
    <r>
      <rPr>
        <b/>
        <vertAlign val="subscript"/>
        <sz val="12"/>
        <color theme="1"/>
        <rFont val="Calibri (Body)"/>
      </rPr>
      <t>10</t>
    </r>
    <r>
      <rPr>
        <b/>
        <sz val="12"/>
        <color theme="1"/>
        <rFont val="Calibri (Body)"/>
      </rPr>
      <t>(</t>
    </r>
    <r>
      <rPr>
        <b/>
        <sz val="16"/>
        <color theme="1"/>
        <rFont val="Symbol"/>
        <charset val="2"/>
      </rPr>
      <t>S</t>
    </r>
    <r>
      <rPr>
        <b/>
        <sz val="12"/>
        <color theme="1"/>
        <rFont val="Calibri"/>
        <family val="2"/>
        <scheme val="minor"/>
      </rPr>
      <t>10</t>
    </r>
    <r>
      <rPr>
        <b/>
        <vertAlign val="superscript"/>
        <sz val="12"/>
        <color theme="1"/>
        <rFont val="Calibri (Body)"/>
      </rPr>
      <t>Li/10</t>
    </r>
    <r>
      <rPr>
        <b/>
        <sz val="12"/>
        <color theme="1"/>
        <rFont val="Calibri (Body)"/>
      </rPr>
      <t>)</t>
    </r>
    <r>
      <rPr>
        <b/>
        <sz val="12"/>
        <color theme="1"/>
        <rFont val="Calibri"/>
        <family val="2"/>
        <charset val="2"/>
        <scheme val="minor"/>
      </rPr>
      <t xml:space="preserve"> (d)</t>
    </r>
  </si>
  <si>
    <r>
      <rPr>
        <b/>
        <sz val="12"/>
        <color theme="1"/>
        <rFont val="Calibri (Body)"/>
      </rPr>
      <t>10log</t>
    </r>
    <r>
      <rPr>
        <b/>
        <vertAlign val="subscript"/>
        <sz val="12"/>
        <color theme="1"/>
        <rFont val="Calibri (Body)"/>
      </rPr>
      <t>10</t>
    </r>
    <r>
      <rPr>
        <b/>
        <sz val="12"/>
        <color theme="1"/>
        <rFont val="Calibri (Body)"/>
      </rPr>
      <t>(</t>
    </r>
    <r>
      <rPr>
        <b/>
        <sz val="16"/>
        <color theme="1"/>
        <rFont val="Symbol"/>
        <charset val="2"/>
      </rPr>
      <t>S</t>
    </r>
    <r>
      <rPr>
        <b/>
        <sz val="12"/>
        <color theme="1"/>
        <rFont val="Calibri"/>
        <family val="2"/>
        <scheme val="minor"/>
      </rPr>
      <t>10</t>
    </r>
    <r>
      <rPr>
        <b/>
        <vertAlign val="superscript"/>
        <sz val="12"/>
        <color theme="1"/>
        <rFont val="Calibri (Body)"/>
      </rPr>
      <t>Li/10</t>
    </r>
    <r>
      <rPr>
        <b/>
        <sz val="12"/>
        <color theme="1"/>
        <rFont val="Calibri (Body)"/>
      </rPr>
      <t>)</t>
    </r>
    <r>
      <rPr>
        <b/>
        <sz val="12"/>
        <color theme="1"/>
        <rFont val="Calibri"/>
        <family val="2"/>
        <charset val="2"/>
        <scheme val="minor"/>
      </rPr>
      <t xml:space="preserve"> (e)</t>
    </r>
  </si>
  <si>
    <r>
      <rPr>
        <b/>
        <sz val="12"/>
        <color theme="1"/>
        <rFont val="Calibri (Body)"/>
      </rPr>
      <t>10log</t>
    </r>
    <r>
      <rPr>
        <b/>
        <vertAlign val="subscript"/>
        <sz val="12"/>
        <color theme="1"/>
        <rFont val="Calibri (Body)"/>
      </rPr>
      <t>10</t>
    </r>
    <r>
      <rPr>
        <b/>
        <sz val="12"/>
        <color theme="1"/>
        <rFont val="Calibri (Body)"/>
      </rPr>
      <t>(</t>
    </r>
    <r>
      <rPr>
        <b/>
        <sz val="16"/>
        <color theme="1"/>
        <rFont val="Symbol"/>
        <charset val="2"/>
      </rPr>
      <t>S</t>
    </r>
    <r>
      <rPr>
        <b/>
        <sz val="12"/>
        <color theme="1"/>
        <rFont val="Calibri"/>
        <family val="2"/>
        <scheme val="minor"/>
      </rPr>
      <t>10</t>
    </r>
    <r>
      <rPr>
        <b/>
        <vertAlign val="superscript"/>
        <sz val="12"/>
        <color theme="1"/>
        <rFont val="Calibri (Body)"/>
      </rPr>
      <t>Li/10</t>
    </r>
    <r>
      <rPr>
        <b/>
        <sz val="12"/>
        <color theme="1"/>
        <rFont val="Calibri (Body)"/>
      </rPr>
      <t>)</t>
    </r>
    <r>
      <rPr>
        <b/>
        <sz val="12"/>
        <color theme="1"/>
        <rFont val="Calibri"/>
        <family val="2"/>
        <charset val="2"/>
        <scheme val="minor"/>
      </rPr>
      <t xml:space="preserve"> (n)</t>
    </r>
  </si>
  <si>
    <t>Nd</t>
  </si>
  <si>
    <t>Ne</t>
  </si>
  <si>
    <t>Nn</t>
  </si>
  <si>
    <r>
      <t>L</t>
    </r>
    <r>
      <rPr>
        <b/>
        <vertAlign val="subscript"/>
        <sz val="12"/>
        <color theme="1"/>
        <rFont val="Calibri (Body)"/>
      </rPr>
      <t>d</t>
    </r>
  </si>
  <si>
    <r>
      <t>L</t>
    </r>
    <r>
      <rPr>
        <b/>
        <vertAlign val="subscript"/>
        <sz val="12"/>
        <color theme="1"/>
        <rFont val="Calibri (Body)"/>
      </rPr>
      <t>e</t>
    </r>
  </si>
  <si>
    <r>
      <t>L</t>
    </r>
    <r>
      <rPr>
        <b/>
        <vertAlign val="subscript"/>
        <sz val="12"/>
        <color theme="1"/>
        <rFont val="Calibri (Body)"/>
      </rPr>
      <t>n</t>
    </r>
  </si>
  <si>
    <r>
      <t>L</t>
    </r>
    <r>
      <rPr>
        <b/>
        <vertAlign val="subscript"/>
        <sz val="12"/>
        <color rgb="FFFF0000"/>
        <rFont val="Calibri (Body)"/>
      </rPr>
      <t>den</t>
    </r>
  </si>
  <si>
    <t>horas</t>
  </si>
  <si>
    <t>L médio</t>
  </si>
  <si>
    <t>Diurno</t>
  </si>
  <si>
    <t>Entardecer</t>
  </si>
  <si>
    <t>Nocturno</t>
  </si>
  <si>
    <t>Média d (dBA)</t>
  </si>
  <si>
    <r>
      <rPr>
        <b/>
        <sz val="12"/>
        <color theme="1"/>
        <rFont val="Symbol"/>
        <charset val="2"/>
      </rPr>
      <t>s</t>
    </r>
    <r>
      <rPr>
        <b/>
        <sz val="12"/>
        <color theme="1"/>
        <rFont val="Calibri"/>
        <family val="2"/>
        <scheme val="minor"/>
      </rPr>
      <t xml:space="preserve"> (dBA)</t>
    </r>
  </si>
  <si>
    <t>Média e (dBA)</t>
  </si>
  <si>
    <t>Média n (dBA)</t>
  </si>
  <si>
    <t>Sens</t>
  </si>
  <si>
    <t>Mista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</si>
</sst>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00"/>
    <numFmt numFmtId="166" formatCode="0.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"/>
      <scheme val="minor"/>
    </font>
    <font>
      <b/>
      <sz val="12"/>
      <color theme="1"/>
      <name val="Calibri"/>
      <family val="2"/>
      <charset val="2"/>
      <scheme val="minor"/>
    </font>
    <font>
      <b/>
      <sz val="12"/>
      <color theme="1"/>
      <name val="Symbol"/>
      <charset val="2"/>
    </font>
    <font>
      <b/>
      <vertAlign val="superscript"/>
      <sz val="12"/>
      <color theme="1"/>
      <name val="Calibri (Body)"/>
    </font>
    <font>
      <b/>
      <vertAlign val="subscript"/>
      <sz val="12"/>
      <color theme="1"/>
      <name val="Calibri (Body)"/>
    </font>
    <font>
      <b/>
      <sz val="12"/>
      <color theme="1"/>
      <name val="Calibri (Body)"/>
    </font>
    <font>
      <b/>
      <sz val="16"/>
      <color theme="1"/>
      <name val="Symbol"/>
      <charset val="2"/>
    </font>
    <font>
      <b/>
      <sz val="12"/>
      <color rgb="FFFF0000"/>
      <name val="Calibri"/>
      <family val="2"/>
      <scheme val="minor"/>
    </font>
    <font>
      <b/>
      <vertAlign val="subscript"/>
      <sz val="12"/>
      <color rgb="FFFF0000"/>
      <name val="Calibri (Body)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21" fontId="0" fillId="0" borderId="0" xfId="0" applyNumberForma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Média!$B$2:$B$146</c:f>
              <c:numCache>
                <c:formatCode>0</c:formatCode>
                <c:ptCount val="14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</c:numCache>
            </c:numRef>
          </c:xVal>
          <c:yVal>
            <c:numRef>
              <c:f>Dados!$C$2:$C$146</c:f>
              <c:numCache>
                <c:formatCode>0.0</c:formatCode>
                <c:ptCount val="145"/>
                <c:pt idx="0">
                  <c:v>56.384784692913207</c:v>
                </c:pt>
                <c:pt idx="1">
                  <c:v>42.359783619213545</c:v>
                </c:pt>
                <c:pt idx="2">
                  <c:v>41.421242989736051</c:v>
                </c:pt>
                <c:pt idx="3">
                  <c:v>46.515326506703396</c:v>
                </c:pt>
                <c:pt idx="4">
                  <c:v>51.946615201217099</c:v>
                </c:pt>
                <c:pt idx="5">
                  <c:v>44.824907353958601</c:v>
                </c:pt>
                <c:pt idx="6">
                  <c:v>44.367333050518091</c:v>
                </c:pt>
                <c:pt idx="7">
                  <c:v>34.945565416760047</c:v>
                </c:pt>
                <c:pt idx="8">
                  <c:v>29.222177223641985</c:v>
                </c:pt>
                <c:pt idx="9">
                  <c:v>48.860587120631521</c:v>
                </c:pt>
                <c:pt idx="10">
                  <c:v>27.07469214098461</c:v>
                </c:pt>
                <c:pt idx="11">
                  <c:v>47.688498497355198</c:v>
                </c:pt>
                <c:pt idx="12">
                  <c:v>45.173878946070502</c:v>
                </c:pt>
                <c:pt idx="13">
                  <c:v>55.373174480065288</c:v>
                </c:pt>
                <c:pt idx="14">
                  <c:v>58.447819773291783</c:v>
                </c:pt>
                <c:pt idx="15">
                  <c:v>39.375059627126717</c:v>
                </c:pt>
                <c:pt idx="16">
                  <c:v>54.553361219432801</c:v>
                </c:pt>
                <c:pt idx="17">
                  <c:v>49.475812820205803</c:v>
                </c:pt>
                <c:pt idx="18">
                  <c:v>33.940660889235147</c:v>
                </c:pt>
                <c:pt idx="19">
                  <c:v>49.639743114337762</c:v>
                </c:pt>
                <c:pt idx="20">
                  <c:v>53.500172875845081</c:v>
                </c:pt>
                <c:pt idx="21">
                  <c:v>41.062378326460262</c:v>
                </c:pt>
                <c:pt idx="22">
                  <c:v>32.746500063717896</c:v>
                </c:pt>
                <c:pt idx="23">
                  <c:v>41.574543470719519</c:v>
                </c:pt>
                <c:pt idx="24">
                  <c:v>40.82849446072477</c:v>
                </c:pt>
                <c:pt idx="25">
                  <c:v>37.355432660711188</c:v>
                </c:pt>
                <c:pt idx="26">
                  <c:v>41.968836074569793</c:v>
                </c:pt>
                <c:pt idx="27">
                  <c:v>59.995403576232434</c:v>
                </c:pt>
                <c:pt idx="28">
                  <c:v>43.985748531254266</c:v>
                </c:pt>
                <c:pt idx="29">
                  <c:v>47.097461118613737</c:v>
                </c:pt>
                <c:pt idx="30">
                  <c:v>49.568609961894822</c:v>
                </c:pt>
                <c:pt idx="31">
                  <c:v>47.288473775085642</c:v>
                </c:pt>
                <c:pt idx="32">
                  <c:v>50.762823039769131</c:v>
                </c:pt>
                <c:pt idx="33">
                  <c:v>55.059877232594545</c:v>
                </c:pt>
                <c:pt idx="34">
                  <c:v>38.947544675876131</c:v>
                </c:pt>
                <c:pt idx="35">
                  <c:v>47.780157851423773</c:v>
                </c:pt>
                <c:pt idx="36">
                  <c:v>54.556959640347934</c:v>
                </c:pt>
                <c:pt idx="37">
                  <c:v>49.973582872548874</c:v>
                </c:pt>
                <c:pt idx="38">
                  <c:v>38.701642254191022</c:v>
                </c:pt>
                <c:pt idx="39">
                  <c:v>55.983910360451105</c:v>
                </c:pt>
                <c:pt idx="40">
                  <c:v>37.624455062041037</c:v>
                </c:pt>
                <c:pt idx="41">
                  <c:v>51.823534998654253</c:v>
                </c:pt>
                <c:pt idx="42">
                  <c:v>45.685069481547501</c:v>
                </c:pt>
                <c:pt idx="43">
                  <c:v>44.446035782016963</c:v>
                </c:pt>
                <c:pt idx="44">
                  <c:v>59.873240760923309</c:v>
                </c:pt>
                <c:pt idx="45">
                  <c:v>52.618696064184334</c:v>
                </c:pt>
                <c:pt idx="46">
                  <c:v>43.104278212549545</c:v>
                </c:pt>
                <c:pt idx="47">
                  <c:v>42.607736472967225</c:v>
                </c:pt>
                <c:pt idx="48">
                  <c:v>47.170199102147883</c:v>
                </c:pt>
                <c:pt idx="49">
                  <c:v>44.533176076126736</c:v>
                </c:pt>
                <c:pt idx="50">
                  <c:v>42.959015404062974</c:v>
                </c:pt>
                <c:pt idx="51">
                  <c:v>50.049460506019578</c:v>
                </c:pt>
                <c:pt idx="52">
                  <c:v>56.843031360175637</c:v>
                </c:pt>
                <c:pt idx="53">
                  <c:v>28.836240252362316</c:v>
                </c:pt>
                <c:pt idx="54">
                  <c:v>54.02112159861111</c:v>
                </c:pt>
                <c:pt idx="55">
                  <c:v>49.942481777191723</c:v>
                </c:pt>
                <c:pt idx="56">
                  <c:v>44.290030038657406</c:v>
                </c:pt>
                <c:pt idx="57">
                  <c:v>43.004520214906293</c:v>
                </c:pt>
                <c:pt idx="58">
                  <c:v>55.942052179579285</c:v>
                </c:pt>
                <c:pt idx="59">
                  <c:v>60.932349885100265</c:v>
                </c:pt>
                <c:pt idx="60">
                  <c:v>38.781076810033838</c:v>
                </c:pt>
                <c:pt idx="61">
                  <c:v>53.838597832743652</c:v>
                </c:pt>
                <c:pt idx="62">
                  <c:v>40.228312407085205</c:v>
                </c:pt>
                <c:pt idx="63">
                  <c:v>31.910287359385361</c:v>
                </c:pt>
                <c:pt idx="64">
                  <c:v>54.768633798398703</c:v>
                </c:pt>
                <c:pt idx="65">
                  <c:v>36.682834346678469</c:v>
                </c:pt>
                <c:pt idx="66">
                  <c:v>48.443466075714632</c:v>
                </c:pt>
                <c:pt idx="67">
                  <c:v>52.549520793031029</c:v>
                </c:pt>
                <c:pt idx="68">
                  <c:v>36.103600864425189</c:v>
                </c:pt>
                <c:pt idx="69">
                  <c:v>30.793424063698669</c:v>
                </c:pt>
                <c:pt idx="70">
                  <c:v>52.326088403501892</c:v>
                </c:pt>
                <c:pt idx="71">
                  <c:v>59.981571449118178</c:v>
                </c:pt>
                <c:pt idx="72">
                  <c:v>43.961594544585864</c:v>
                </c:pt>
                <c:pt idx="73">
                  <c:v>54.974770116721523</c:v>
                </c:pt>
                <c:pt idx="74">
                  <c:v>40.208302584766891</c:v>
                </c:pt>
                <c:pt idx="75">
                  <c:v>59.730738803026924</c:v>
                </c:pt>
                <c:pt idx="76">
                  <c:v>42.111053535289038</c:v>
                </c:pt>
                <c:pt idx="77">
                  <c:v>36.322015654623669</c:v>
                </c:pt>
                <c:pt idx="78">
                  <c:v>35.729963860885249</c:v>
                </c:pt>
                <c:pt idx="79">
                  <c:v>30.251759241805743</c:v>
                </c:pt>
                <c:pt idx="80">
                  <c:v>44.338752948003112</c:v>
                </c:pt>
                <c:pt idx="81">
                  <c:v>40.40902811697768</c:v>
                </c:pt>
                <c:pt idx="82">
                  <c:v>33.235795854945479</c:v>
                </c:pt>
                <c:pt idx="83">
                  <c:v>37.258348982525021</c:v>
                </c:pt>
                <c:pt idx="84">
                  <c:v>26.712922728263237</c:v>
                </c:pt>
                <c:pt idx="85">
                  <c:v>38.715131264163617</c:v>
                </c:pt>
                <c:pt idx="86">
                  <c:v>41.597430174786751</c:v>
                </c:pt>
                <c:pt idx="87">
                  <c:v>40.161905694823304</c:v>
                </c:pt>
                <c:pt idx="88">
                  <c:v>21.327206569112942</c:v>
                </c:pt>
                <c:pt idx="89">
                  <c:v>28.293749772152069</c:v>
                </c:pt>
                <c:pt idx="90">
                  <c:v>42.707134867221541</c:v>
                </c:pt>
                <c:pt idx="91">
                  <c:v>43.650156659684455</c:v>
                </c:pt>
                <c:pt idx="92">
                  <c:v>38.123296750731711</c:v>
                </c:pt>
                <c:pt idx="93">
                  <c:v>38.442478627621121</c:v>
                </c:pt>
                <c:pt idx="94">
                  <c:v>39.188304203807498</c:v>
                </c:pt>
                <c:pt idx="95">
                  <c:v>42.13836104947741</c:v>
                </c:pt>
                <c:pt idx="96">
                  <c:v>47.776238602359214</c:v>
                </c:pt>
                <c:pt idx="97">
                  <c:v>37.267421701740922</c:v>
                </c:pt>
                <c:pt idx="98">
                  <c:v>23.761836759638697</c:v>
                </c:pt>
                <c:pt idx="99">
                  <c:v>20.248673515745679</c:v>
                </c:pt>
                <c:pt idx="100">
                  <c:v>41.579405214386689</c:v>
                </c:pt>
                <c:pt idx="101">
                  <c:v>18.136977886945242</c:v>
                </c:pt>
                <c:pt idx="102">
                  <c:v>30.501308156341597</c:v>
                </c:pt>
                <c:pt idx="103">
                  <c:v>30.476141286208037</c:v>
                </c:pt>
                <c:pt idx="104">
                  <c:v>23.701919660835884</c:v>
                </c:pt>
                <c:pt idx="105">
                  <c:v>33.824503897395829</c:v>
                </c:pt>
                <c:pt idx="106">
                  <c:v>24.624445090904935</c:v>
                </c:pt>
                <c:pt idx="107">
                  <c:v>34.460382902403481</c:v>
                </c:pt>
                <c:pt idx="108">
                  <c:v>29.754592434613617</c:v>
                </c:pt>
                <c:pt idx="109">
                  <c:v>24.22444963909059</c:v>
                </c:pt>
                <c:pt idx="110">
                  <c:v>19.531663042905883</c:v>
                </c:pt>
                <c:pt idx="111">
                  <c:v>38.193866280209818</c:v>
                </c:pt>
                <c:pt idx="112">
                  <c:v>33.346250601009878</c:v>
                </c:pt>
                <c:pt idx="113">
                  <c:v>27.314765483804752</c:v>
                </c:pt>
                <c:pt idx="114">
                  <c:v>24.151942437751078</c:v>
                </c:pt>
                <c:pt idx="115">
                  <c:v>34.346363262261384</c:v>
                </c:pt>
                <c:pt idx="116">
                  <c:v>35.870626814147222</c:v>
                </c:pt>
                <c:pt idx="117">
                  <c:v>8.8392381821992956</c:v>
                </c:pt>
                <c:pt idx="118">
                  <c:v>35.532777808928287</c:v>
                </c:pt>
                <c:pt idx="119">
                  <c:v>22.078052494561064</c:v>
                </c:pt>
                <c:pt idx="120">
                  <c:v>38.589577887070462</c:v>
                </c:pt>
                <c:pt idx="121">
                  <c:v>27.066229163152489</c:v>
                </c:pt>
                <c:pt idx="122">
                  <c:v>28.706792478173146</c:v>
                </c:pt>
                <c:pt idx="123">
                  <c:v>33.335059529876972</c:v>
                </c:pt>
                <c:pt idx="124">
                  <c:v>37.613216052980135</c:v>
                </c:pt>
                <c:pt idx="125">
                  <c:v>28.685273175470421</c:v>
                </c:pt>
                <c:pt idx="126">
                  <c:v>28.252472954449843</c:v>
                </c:pt>
                <c:pt idx="127">
                  <c:v>24.3351533991782</c:v>
                </c:pt>
                <c:pt idx="128">
                  <c:v>25.66004427414763</c:v>
                </c:pt>
                <c:pt idx="129">
                  <c:v>32.826647746889719</c:v>
                </c:pt>
                <c:pt idx="130">
                  <c:v>32.413215369734516</c:v>
                </c:pt>
                <c:pt idx="131">
                  <c:v>20.487740194378109</c:v>
                </c:pt>
                <c:pt idx="132">
                  <c:v>37.070379304164504</c:v>
                </c:pt>
                <c:pt idx="133">
                  <c:v>23.741631992535385</c:v>
                </c:pt>
                <c:pt idx="134">
                  <c:v>26.813356724339172</c:v>
                </c:pt>
                <c:pt idx="135">
                  <c:v>36.927786832458324</c:v>
                </c:pt>
                <c:pt idx="136">
                  <c:v>30.95516371009078</c:v>
                </c:pt>
                <c:pt idx="137">
                  <c:v>23.623833417693945</c:v>
                </c:pt>
                <c:pt idx="138">
                  <c:v>25.480949331669827</c:v>
                </c:pt>
                <c:pt idx="139">
                  <c:v>19.553284583337092</c:v>
                </c:pt>
                <c:pt idx="140">
                  <c:v>34.709004676882088</c:v>
                </c:pt>
                <c:pt idx="141">
                  <c:v>23.235591741677016</c:v>
                </c:pt>
                <c:pt idx="142">
                  <c:v>10.892932311213492</c:v>
                </c:pt>
                <c:pt idx="143">
                  <c:v>18.370331246894271</c:v>
                </c:pt>
                <c:pt idx="144">
                  <c:v>30.744016104510788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AB-0043-B93D-5AA4513B2644}"/>
            </c:ext>
          </c:extLst>
        </c:ser>
        <c:ser>
          <c:idx val="1"/>
          <c:order val="1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Média!$B$2:$B$146</c:f>
              <c:numCache>
                <c:formatCode>0</c:formatCode>
                <c:ptCount val="14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</c:numCache>
            </c:numRef>
          </c:xVal>
          <c:yVal>
            <c:numRef>
              <c:f>Média!$I$2:$I$1048576</c:f>
              <c:numCache>
                <c:formatCode>0.00</c:formatCode>
                <c:ptCount val="1048575"/>
                <c:pt idx="0">
                  <c:v>52.046227540261697</c:v>
                </c:pt>
                <c:pt idx="1">
                  <c:v>52.046227540261697</c:v>
                </c:pt>
                <c:pt idx="2">
                  <c:v>52.046227540261697</c:v>
                </c:pt>
                <c:pt idx="3">
                  <c:v>52.046227540261697</c:v>
                </c:pt>
                <c:pt idx="4">
                  <c:v>52.046227540261697</c:v>
                </c:pt>
                <c:pt idx="5">
                  <c:v>52.046227540261697</c:v>
                </c:pt>
                <c:pt idx="6">
                  <c:v>52.046227540261697</c:v>
                </c:pt>
                <c:pt idx="7">
                  <c:v>52.046227540261697</c:v>
                </c:pt>
                <c:pt idx="8">
                  <c:v>52.046227540261697</c:v>
                </c:pt>
                <c:pt idx="9">
                  <c:v>52.046227540261697</c:v>
                </c:pt>
                <c:pt idx="10">
                  <c:v>52.046227540261697</c:v>
                </c:pt>
                <c:pt idx="11">
                  <c:v>52.046227540261697</c:v>
                </c:pt>
                <c:pt idx="12">
                  <c:v>52.046227540261697</c:v>
                </c:pt>
                <c:pt idx="13">
                  <c:v>52.046227540261697</c:v>
                </c:pt>
                <c:pt idx="14">
                  <c:v>52.046227540261697</c:v>
                </c:pt>
                <c:pt idx="15">
                  <c:v>52.046227540261697</c:v>
                </c:pt>
                <c:pt idx="16">
                  <c:v>52.046227540261697</c:v>
                </c:pt>
                <c:pt idx="17">
                  <c:v>52.046227540261697</c:v>
                </c:pt>
                <c:pt idx="18">
                  <c:v>52.046227540261697</c:v>
                </c:pt>
                <c:pt idx="19">
                  <c:v>52.046227540261697</c:v>
                </c:pt>
                <c:pt idx="20">
                  <c:v>52.046227540261697</c:v>
                </c:pt>
                <c:pt idx="21">
                  <c:v>52.046227540261697</c:v>
                </c:pt>
                <c:pt idx="22">
                  <c:v>52.046227540261697</c:v>
                </c:pt>
                <c:pt idx="23">
                  <c:v>52.046227540261697</c:v>
                </c:pt>
                <c:pt idx="24">
                  <c:v>52.046227540261697</c:v>
                </c:pt>
                <c:pt idx="25">
                  <c:v>52.046227540261697</c:v>
                </c:pt>
                <c:pt idx="26">
                  <c:v>52.046227540261697</c:v>
                </c:pt>
                <c:pt idx="27">
                  <c:v>52.046227540261697</c:v>
                </c:pt>
                <c:pt idx="28">
                  <c:v>52.046227540261697</c:v>
                </c:pt>
                <c:pt idx="29">
                  <c:v>52.046227540261697</c:v>
                </c:pt>
                <c:pt idx="30">
                  <c:v>52.046227540261697</c:v>
                </c:pt>
                <c:pt idx="31">
                  <c:v>52.046227540261697</c:v>
                </c:pt>
                <c:pt idx="32">
                  <c:v>52.046227540261697</c:v>
                </c:pt>
                <c:pt idx="33">
                  <c:v>52.046227540261697</c:v>
                </c:pt>
                <c:pt idx="34">
                  <c:v>52.046227540261697</c:v>
                </c:pt>
                <c:pt idx="35">
                  <c:v>52.046227540261697</c:v>
                </c:pt>
                <c:pt idx="36">
                  <c:v>52.046227540261697</c:v>
                </c:pt>
                <c:pt idx="37">
                  <c:v>52.046227540261697</c:v>
                </c:pt>
                <c:pt idx="38">
                  <c:v>52.046227540261697</c:v>
                </c:pt>
                <c:pt idx="39">
                  <c:v>52.046227540261697</c:v>
                </c:pt>
                <c:pt idx="40">
                  <c:v>52.046227540261697</c:v>
                </c:pt>
                <c:pt idx="41">
                  <c:v>52.046227540261697</c:v>
                </c:pt>
                <c:pt idx="42">
                  <c:v>52.046227540261697</c:v>
                </c:pt>
                <c:pt idx="43">
                  <c:v>52.046227540261697</c:v>
                </c:pt>
                <c:pt idx="44">
                  <c:v>52.046227540261697</c:v>
                </c:pt>
                <c:pt idx="45">
                  <c:v>52.046227540261697</c:v>
                </c:pt>
                <c:pt idx="46">
                  <c:v>52.046227540261697</c:v>
                </c:pt>
                <c:pt idx="47">
                  <c:v>52.046227540261697</c:v>
                </c:pt>
                <c:pt idx="48">
                  <c:v>52.046227540261697</c:v>
                </c:pt>
                <c:pt idx="49">
                  <c:v>52.046227540261697</c:v>
                </c:pt>
                <c:pt idx="50">
                  <c:v>52.046227540261697</c:v>
                </c:pt>
                <c:pt idx="51">
                  <c:v>52.046227540261697</c:v>
                </c:pt>
                <c:pt idx="52">
                  <c:v>52.046227540261697</c:v>
                </c:pt>
                <c:pt idx="53">
                  <c:v>52.046227540261697</c:v>
                </c:pt>
                <c:pt idx="54">
                  <c:v>52.046227540261697</c:v>
                </c:pt>
                <c:pt idx="55">
                  <c:v>52.046227540261697</c:v>
                </c:pt>
                <c:pt idx="56">
                  <c:v>52.046227540261697</c:v>
                </c:pt>
                <c:pt idx="57">
                  <c:v>52.046227540261697</c:v>
                </c:pt>
                <c:pt idx="58">
                  <c:v>52.046227540261697</c:v>
                </c:pt>
                <c:pt idx="59">
                  <c:v>52.046227540261697</c:v>
                </c:pt>
                <c:pt idx="60">
                  <c:v>52.046227540261697</c:v>
                </c:pt>
                <c:pt idx="61">
                  <c:v>52.046227540261697</c:v>
                </c:pt>
                <c:pt idx="62">
                  <c:v>52.046227540261697</c:v>
                </c:pt>
                <c:pt idx="63">
                  <c:v>52.046227540261697</c:v>
                </c:pt>
                <c:pt idx="64">
                  <c:v>52.046227540261697</c:v>
                </c:pt>
                <c:pt idx="65">
                  <c:v>52.046227540261697</c:v>
                </c:pt>
                <c:pt idx="66">
                  <c:v>52.046227540261697</c:v>
                </c:pt>
                <c:pt idx="67">
                  <c:v>52.046227540261697</c:v>
                </c:pt>
                <c:pt idx="68">
                  <c:v>52.046227540261697</c:v>
                </c:pt>
                <c:pt idx="69">
                  <c:v>52.046227540261697</c:v>
                </c:pt>
                <c:pt idx="70">
                  <c:v>52.046227540261697</c:v>
                </c:pt>
                <c:pt idx="71">
                  <c:v>52.046227540261697</c:v>
                </c:pt>
                <c:pt idx="72">
                  <c:v>52.046227540261697</c:v>
                </c:pt>
                <c:pt idx="73">
                  <c:v>52.046227540261697</c:v>
                </c:pt>
                <c:pt idx="74">
                  <c:v>52.046227540261697</c:v>
                </c:pt>
                <c:pt idx="75">
                  <c:v>52.046227540261697</c:v>
                </c:pt>
                <c:pt idx="76">
                  <c:v>52.046227540261697</c:v>
                </c:pt>
                <c:pt idx="77">
                  <c:v>52.046227540261697</c:v>
                </c:pt>
                <c:pt idx="78">
                  <c:v>52.046227540261697</c:v>
                </c:pt>
                <c:pt idx="79">
                  <c:v>40.87273455773186</c:v>
                </c:pt>
                <c:pt idx="80">
                  <c:v>40.87273455773186</c:v>
                </c:pt>
                <c:pt idx="81">
                  <c:v>40.87273455773186</c:v>
                </c:pt>
                <c:pt idx="82">
                  <c:v>40.87273455773186</c:v>
                </c:pt>
                <c:pt idx="83">
                  <c:v>40.87273455773186</c:v>
                </c:pt>
                <c:pt idx="84">
                  <c:v>40.87273455773186</c:v>
                </c:pt>
                <c:pt idx="85">
                  <c:v>40.87273455773186</c:v>
                </c:pt>
                <c:pt idx="86">
                  <c:v>40.87273455773186</c:v>
                </c:pt>
                <c:pt idx="87">
                  <c:v>40.87273455773186</c:v>
                </c:pt>
                <c:pt idx="88">
                  <c:v>40.87273455773186</c:v>
                </c:pt>
                <c:pt idx="89">
                  <c:v>40.87273455773186</c:v>
                </c:pt>
                <c:pt idx="90">
                  <c:v>40.87273455773186</c:v>
                </c:pt>
                <c:pt idx="91">
                  <c:v>40.87273455773186</c:v>
                </c:pt>
                <c:pt idx="92">
                  <c:v>40.87273455773186</c:v>
                </c:pt>
                <c:pt idx="93">
                  <c:v>40.87273455773186</c:v>
                </c:pt>
                <c:pt idx="94">
                  <c:v>40.87273455773186</c:v>
                </c:pt>
                <c:pt idx="95">
                  <c:v>40.87273455773186</c:v>
                </c:pt>
                <c:pt idx="96">
                  <c:v>40.87273455773186</c:v>
                </c:pt>
                <c:pt idx="97">
                  <c:v>32.661858739667053</c:v>
                </c:pt>
                <c:pt idx="98">
                  <c:v>32.661858739667053</c:v>
                </c:pt>
                <c:pt idx="99">
                  <c:v>32.661858739667053</c:v>
                </c:pt>
                <c:pt idx="100">
                  <c:v>32.661858739667053</c:v>
                </c:pt>
                <c:pt idx="101">
                  <c:v>32.661858739667053</c:v>
                </c:pt>
                <c:pt idx="102">
                  <c:v>32.661858739667053</c:v>
                </c:pt>
                <c:pt idx="103">
                  <c:v>32.661858739667053</c:v>
                </c:pt>
                <c:pt idx="104">
                  <c:v>32.661858739667053</c:v>
                </c:pt>
                <c:pt idx="105">
                  <c:v>32.661858739667053</c:v>
                </c:pt>
                <c:pt idx="106">
                  <c:v>32.661858739667053</c:v>
                </c:pt>
                <c:pt idx="107">
                  <c:v>32.661858739667053</c:v>
                </c:pt>
                <c:pt idx="108">
                  <c:v>32.661858739667053</c:v>
                </c:pt>
                <c:pt idx="109">
                  <c:v>32.661858739667053</c:v>
                </c:pt>
                <c:pt idx="110">
                  <c:v>32.661858739667053</c:v>
                </c:pt>
                <c:pt idx="111">
                  <c:v>32.661858739667053</c:v>
                </c:pt>
                <c:pt idx="112">
                  <c:v>32.661858739667053</c:v>
                </c:pt>
                <c:pt idx="113">
                  <c:v>32.661858739667053</c:v>
                </c:pt>
                <c:pt idx="114">
                  <c:v>32.661858739667053</c:v>
                </c:pt>
                <c:pt idx="115">
                  <c:v>32.661858739667053</c:v>
                </c:pt>
                <c:pt idx="116">
                  <c:v>32.661858739667053</c:v>
                </c:pt>
                <c:pt idx="117">
                  <c:v>32.661858739667053</c:v>
                </c:pt>
                <c:pt idx="118">
                  <c:v>32.661858739667053</c:v>
                </c:pt>
                <c:pt idx="119">
                  <c:v>32.661858739667053</c:v>
                </c:pt>
                <c:pt idx="120">
                  <c:v>32.661858739667053</c:v>
                </c:pt>
                <c:pt idx="121">
                  <c:v>32.661858739667053</c:v>
                </c:pt>
                <c:pt idx="122">
                  <c:v>32.661858739667053</c:v>
                </c:pt>
                <c:pt idx="123">
                  <c:v>32.661858739667053</c:v>
                </c:pt>
                <c:pt idx="124">
                  <c:v>32.661858739667053</c:v>
                </c:pt>
                <c:pt idx="125">
                  <c:v>32.661858739667053</c:v>
                </c:pt>
                <c:pt idx="126">
                  <c:v>32.661858739667053</c:v>
                </c:pt>
                <c:pt idx="127">
                  <c:v>32.661858739667053</c:v>
                </c:pt>
                <c:pt idx="128">
                  <c:v>32.661858739667053</c:v>
                </c:pt>
                <c:pt idx="129">
                  <c:v>32.661858739667053</c:v>
                </c:pt>
                <c:pt idx="130">
                  <c:v>32.661858739667053</c:v>
                </c:pt>
                <c:pt idx="131">
                  <c:v>32.661858739667053</c:v>
                </c:pt>
                <c:pt idx="132">
                  <c:v>32.661858739667053</c:v>
                </c:pt>
                <c:pt idx="133">
                  <c:v>32.661858739667053</c:v>
                </c:pt>
                <c:pt idx="134">
                  <c:v>32.661858739667053</c:v>
                </c:pt>
                <c:pt idx="135">
                  <c:v>32.661858739667053</c:v>
                </c:pt>
                <c:pt idx="136">
                  <c:v>32.661858739667053</c:v>
                </c:pt>
                <c:pt idx="137">
                  <c:v>32.661858739667053</c:v>
                </c:pt>
                <c:pt idx="138">
                  <c:v>32.661858739667053</c:v>
                </c:pt>
                <c:pt idx="139">
                  <c:v>32.661858739667053</c:v>
                </c:pt>
                <c:pt idx="140">
                  <c:v>32.661858739667053</c:v>
                </c:pt>
                <c:pt idx="141">
                  <c:v>32.661858739667053</c:v>
                </c:pt>
                <c:pt idx="142">
                  <c:v>32.661858739667053</c:v>
                </c:pt>
                <c:pt idx="143">
                  <c:v>32.661858739667053</c:v>
                </c:pt>
                <c:pt idx="144">
                  <c:v>32.661858739667053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AB-0043-B93D-5AA4513B2644}"/>
            </c:ext>
          </c:extLst>
        </c:ser>
        <c:ser>
          <c:idx val="2"/>
          <c:order val="2"/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Média!$B$2:$B$146</c:f>
              <c:numCache>
                <c:formatCode>0</c:formatCode>
                <c:ptCount val="14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</c:numCache>
            </c:numRef>
          </c:xVal>
          <c:yVal>
            <c:numRef>
              <c:f>Média!$K$2:$K$146</c:f>
              <c:numCache>
                <c:formatCode>0.00</c:formatCode>
                <c:ptCount val="14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  <c:pt idx="35">
                  <c:v>65</c:v>
                </c:pt>
                <c:pt idx="36">
                  <c:v>65</c:v>
                </c:pt>
                <c:pt idx="37">
                  <c:v>65</c:v>
                </c:pt>
                <c:pt idx="38">
                  <c:v>65</c:v>
                </c:pt>
                <c:pt idx="39">
                  <c:v>65</c:v>
                </c:pt>
                <c:pt idx="40">
                  <c:v>65</c:v>
                </c:pt>
                <c:pt idx="41">
                  <c:v>65</c:v>
                </c:pt>
                <c:pt idx="42">
                  <c:v>65</c:v>
                </c:pt>
                <c:pt idx="43">
                  <c:v>65</c:v>
                </c:pt>
                <c:pt idx="44">
                  <c:v>65</c:v>
                </c:pt>
                <c:pt idx="45">
                  <c:v>65</c:v>
                </c:pt>
                <c:pt idx="46">
                  <c:v>65</c:v>
                </c:pt>
                <c:pt idx="47">
                  <c:v>65</c:v>
                </c:pt>
                <c:pt idx="48">
                  <c:v>65</c:v>
                </c:pt>
                <c:pt idx="49">
                  <c:v>65</c:v>
                </c:pt>
                <c:pt idx="50">
                  <c:v>65</c:v>
                </c:pt>
                <c:pt idx="51">
                  <c:v>65</c:v>
                </c:pt>
                <c:pt idx="52">
                  <c:v>65</c:v>
                </c:pt>
                <c:pt idx="53">
                  <c:v>65</c:v>
                </c:pt>
                <c:pt idx="54">
                  <c:v>65</c:v>
                </c:pt>
                <c:pt idx="55">
                  <c:v>65</c:v>
                </c:pt>
                <c:pt idx="56">
                  <c:v>65</c:v>
                </c:pt>
                <c:pt idx="57">
                  <c:v>65</c:v>
                </c:pt>
                <c:pt idx="58">
                  <c:v>65</c:v>
                </c:pt>
                <c:pt idx="59">
                  <c:v>65</c:v>
                </c:pt>
                <c:pt idx="60">
                  <c:v>65</c:v>
                </c:pt>
                <c:pt idx="61">
                  <c:v>65</c:v>
                </c:pt>
                <c:pt idx="62">
                  <c:v>65</c:v>
                </c:pt>
                <c:pt idx="63">
                  <c:v>65</c:v>
                </c:pt>
                <c:pt idx="64">
                  <c:v>65</c:v>
                </c:pt>
                <c:pt idx="65">
                  <c:v>65</c:v>
                </c:pt>
                <c:pt idx="66">
                  <c:v>65</c:v>
                </c:pt>
                <c:pt idx="67">
                  <c:v>65</c:v>
                </c:pt>
                <c:pt idx="68">
                  <c:v>65</c:v>
                </c:pt>
                <c:pt idx="69">
                  <c:v>65</c:v>
                </c:pt>
                <c:pt idx="70">
                  <c:v>65</c:v>
                </c:pt>
                <c:pt idx="71">
                  <c:v>65</c:v>
                </c:pt>
                <c:pt idx="72">
                  <c:v>65</c:v>
                </c:pt>
                <c:pt idx="73">
                  <c:v>65</c:v>
                </c:pt>
                <c:pt idx="74">
                  <c:v>65</c:v>
                </c:pt>
                <c:pt idx="75">
                  <c:v>65</c:v>
                </c:pt>
                <c:pt idx="76">
                  <c:v>65</c:v>
                </c:pt>
                <c:pt idx="77">
                  <c:v>65</c:v>
                </c:pt>
                <c:pt idx="78">
                  <c:v>65</c:v>
                </c:pt>
                <c:pt idx="79">
                  <c:v>65</c:v>
                </c:pt>
                <c:pt idx="80">
                  <c:v>65</c:v>
                </c:pt>
                <c:pt idx="81">
                  <c:v>65</c:v>
                </c:pt>
                <c:pt idx="82">
                  <c:v>65</c:v>
                </c:pt>
                <c:pt idx="83">
                  <c:v>65</c:v>
                </c:pt>
                <c:pt idx="84">
                  <c:v>65</c:v>
                </c:pt>
                <c:pt idx="85">
                  <c:v>65</c:v>
                </c:pt>
                <c:pt idx="86">
                  <c:v>65</c:v>
                </c:pt>
                <c:pt idx="87">
                  <c:v>65</c:v>
                </c:pt>
                <c:pt idx="88">
                  <c:v>65</c:v>
                </c:pt>
                <c:pt idx="89">
                  <c:v>65</c:v>
                </c:pt>
                <c:pt idx="90">
                  <c:v>65</c:v>
                </c:pt>
                <c:pt idx="91">
                  <c:v>65</c:v>
                </c:pt>
                <c:pt idx="92">
                  <c:v>65</c:v>
                </c:pt>
                <c:pt idx="93">
                  <c:v>65</c:v>
                </c:pt>
                <c:pt idx="94">
                  <c:v>65</c:v>
                </c:pt>
                <c:pt idx="95">
                  <c:v>65</c:v>
                </c:pt>
                <c:pt idx="96">
                  <c:v>65</c:v>
                </c:pt>
                <c:pt idx="97">
                  <c:v>55</c:v>
                </c:pt>
                <c:pt idx="98">
                  <c:v>55</c:v>
                </c:pt>
                <c:pt idx="99">
                  <c:v>55</c:v>
                </c:pt>
                <c:pt idx="100">
                  <c:v>55</c:v>
                </c:pt>
                <c:pt idx="101">
                  <c:v>55</c:v>
                </c:pt>
                <c:pt idx="102">
                  <c:v>55</c:v>
                </c:pt>
                <c:pt idx="103">
                  <c:v>55</c:v>
                </c:pt>
                <c:pt idx="104">
                  <c:v>55</c:v>
                </c:pt>
                <c:pt idx="105">
                  <c:v>55</c:v>
                </c:pt>
                <c:pt idx="106">
                  <c:v>55</c:v>
                </c:pt>
                <c:pt idx="107">
                  <c:v>55</c:v>
                </c:pt>
                <c:pt idx="108">
                  <c:v>55</c:v>
                </c:pt>
                <c:pt idx="109">
                  <c:v>55</c:v>
                </c:pt>
                <c:pt idx="110">
                  <c:v>55</c:v>
                </c:pt>
                <c:pt idx="111">
                  <c:v>55</c:v>
                </c:pt>
                <c:pt idx="112">
                  <c:v>55</c:v>
                </c:pt>
                <c:pt idx="113">
                  <c:v>55</c:v>
                </c:pt>
                <c:pt idx="114">
                  <c:v>55</c:v>
                </c:pt>
                <c:pt idx="115">
                  <c:v>55</c:v>
                </c:pt>
                <c:pt idx="116">
                  <c:v>55</c:v>
                </c:pt>
                <c:pt idx="117">
                  <c:v>55</c:v>
                </c:pt>
                <c:pt idx="118">
                  <c:v>55</c:v>
                </c:pt>
                <c:pt idx="119">
                  <c:v>55</c:v>
                </c:pt>
                <c:pt idx="120">
                  <c:v>55</c:v>
                </c:pt>
                <c:pt idx="121">
                  <c:v>55</c:v>
                </c:pt>
                <c:pt idx="122">
                  <c:v>55</c:v>
                </c:pt>
                <c:pt idx="123">
                  <c:v>55</c:v>
                </c:pt>
                <c:pt idx="124">
                  <c:v>55</c:v>
                </c:pt>
                <c:pt idx="125">
                  <c:v>55</c:v>
                </c:pt>
                <c:pt idx="126">
                  <c:v>55</c:v>
                </c:pt>
                <c:pt idx="127">
                  <c:v>55</c:v>
                </c:pt>
                <c:pt idx="128">
                  <c:v>55</c:v>
                </c:pt>
                <c:pt idx="129">
                  <c:v>55</c:v>
                </c:pt>
                <c:pt idx="130">
                  <c:v>55</c:v>
                </c:pt>
                <c:pt idx="131">
                  <c:v>55</c:v>
                </c:pt>
                <c:pt idx="132">
                  <c:v>55</c:v>
                </c:pt>
                <c:pt idx="133">
                  <c:v>55</c:v>
                </c:pt>
                <c:pt idx="134">
                  <c:v>55</c:v>
                </c:pt>
                <c:pt idx="135">
                  <c:v>55</c:v>
                </c:pt>
                <c:pt idx="136">
                  <c:v>55</c:v>
                </c:pt>
                <c:pt idx="137">
                  <c:v>55</c:v>
                </c:pt>
                <c:pt idx="138">
                  <c:v>55</c:v>
                </c:pt>
                <c:pt idx="139">
                  <c:v>55</c:v>
                </c:pt>
                <c:pt idx="140">
                  <c:v>55</c:v>
                </c:pt>
                <c:pt idx="141">
                  <c:v>55</c:v>
                </c:pt>
                <c:pt idx="142">
                  <c:v>55</c:v>
                </c:pt>
                <c:pt idx="143">
                  <c:v>55</c:v>
                </c:pt>
                <c:pt idx="144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D3-A645-ADD5-5700A2885E13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Média!$B$2:$B$146</c:f>
              <c:numCache>
                <c:formatCode>0</c:formatCode>
                <c:ptCount val="14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</c:numCache>
            </c:numRef>
          </c:xVal>
          <c:yVal>
            <c:numRef>
              <c:f>Média!$J$2:$J$146</c:f>
              <c:numCache>
                <c:formatCode>0.00</c:formatCode>
                <c:ptCount val="145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55</c:v>
                </c:pt>
                <c:pt idx="54">
                  <c:v>55</c:v>
                </c:pt>
                <c:pt idx="55">
                  <c:v>55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55</c:v>
                </c:pt>
                <c:pt idx="65">
                  <c:v>55</c:v>
                </c:pt>
                <c:pt idx="66">
                  <c:v>55</c:v>
                </c:pt>
                <c:pt idx="67">
                  <c:v>55</c:v>
                </c:pt>
                <c:pt idx="68">
                  <c:v>55</c:v>
                </c:pt>
                <c:pt idx="69">
                  <c:v>55</c:v>
                </c:pt>
                <c:pt idx="70">
                  <c:v>55</c:v>
                </c:pt>
                <c:pt idx="71">
                  <c:v>55</c:v>
                </c:pt>
                <c:pt idx="72">
                  <c:v>55</c:v>
                </c:pt>
                <c:pt idx="73">
                  <c:v>55</c:v>
                </c:pt>
                <c:pt idx="74">
                  <c:v>55</c:v>
                </c:pt>
                <c:pt idx="75">
                  <c:v>55</c:v>
                </c:pt>
                <c:pt idx="76">
                  <c:v>55</c:v>
                </c:pt>
                <c:pt idx="77">
                  <c:v>55</c:v>
                </c:pt>
                <c:pt idx="78">
                  <c:v>55</c:v>
                </c:pt>
                <c:pt idx="79">
                  <c:v>55</c:v>
                </c:pt>
                <c:pt idx="80">
                  <c:v>55</c:v>
                </c:pt>
                <c:pt idx="81">
                  <c:v>55</c:v>
                </c:pt>
                <c:pt idx="82">
                  <c:v>55</c:v>
                </c:pt>
                <c:pt idx="83">
                  <c:v>55</c:v>
                </c:pt>
                <c:pt idx="84">
                  <c:v>55</c:v>
                </c:pt>
                <c:pt idx="85">
                  <c:v>55</c:v>
                </c:pt>
                <c:pt idx="86">
                  <c:v>55</c:v>
                </c:pt>
                <c:pt idx="87">
                  <c:v>55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55</c:v>
                </c:pt>
                <c:pt idx="92">
                  <c:v>55</c:v>
                </c:pt>
                <c:pt idx="93">
                  <c:v>55</c:v>
                </c:pt>
                <c:pt idx="94">
                  <c:v>55</c:v>
                </c:pt>
                <c:pt idx="95">
                  <c:v>55</c:v>
                </c:pt>
                <c:pt idx="96">
                  <c:v>55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45</c:v>
                </c:pt>
                <c:pt idx="116">
                  <c:v>45</c:v>
                </c:pt>
                <c:pt idx="117">
                  <c:v>45</c:v>
                </c:pt>
                <c:pt idx="118">
                  <c:v>45</c:v>
                </c:pt>
                <c:pt idx="119">
                  <c:v>45</c:v>
                </c:pt>
                <c:pt idx="120">
                  <c:v>45</c:v>
                </c:pt>
                <c:pt idx="121">
                  <c:v>45</c:v>
                </c:pt>
                <c:pt idx="122">
                  <c:v>45</c:v>
                </c:pt>
                <c:pt idx="123">
                  <c:v>45</c:v>
                </c:pt>
                <c:pt idx="124">
                  <c:v>45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45</c:v>
                </c:pt>
                <c:pt idx="129">
                  <c:v>45</c:v>
                </c:pt>
                <c:pt idx="130">
                  <c:v>45</c:v>
                </c:pt>
                <c:pt idx="131">
                  <c:v>45</c:v>
                </c:pt>
                <c:pt idx="132">
                  <c:v>45</c:v>
                </c:pt>
                <c:pt idx="133">
                  <c:v>45</c:v>
                </c:pt>
                <c:pt idx="134">
                  <c:v>45</c:v>
                </c:pt>
                <c:pt idx="135">
                  <c:v>45</c:v>
                </c:pt>
                <c:pt idx="136">
                  <c:v>45</c:v>
                </c:pt>
                <c:pt idx="137">
                  <c:v>45</c:v>
                </c:pt>
                <c:pt idx="138">
                  <c:v>45</c:v>
                </c:pt>
                <c:pt idx="139">
                  <c:v>45</c:v>
                </c:pt>
                <c:pt idx="140">
                  <c:v>45</c:v>
                </c:pt>
                <c:pt idx="141">
                  <c:v>45</c:v>
                </c:pt>
                <c:pt idx="142">
                  <c:v>45</c:v>
                </c:pt>
                <c:pt idx="143">
                  <c:v>45</c:v>
                </c:pt>
                <c:pt idx="144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D3-A645-ADD5-5700A2885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6965919"/>
        <c:axId val="1527116095"/>
      </c:scatterChart>
      <c:valAx>
        <c:axId val="1526965919"/>
        <c:scaling>
          <c:orientation val="minMax"/>
          <c:max val="14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1527116095"/>
        <c:crosses val="autoZero"/>
        <c:crossBetween val="midCat"/>
      </c:valAx>
      <c:valAx>
        <c:axId val="152711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1526965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9</xdr:col>
      <xdr:colOff>425822</xdr:colOff>
      <xdr:row>14</xdr:row>
      <xdr:rowOff>121024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F74E6-F6A5-3642-BDE0-7990E1318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F4E1-816E-8C44-8088-054B3B94E5C9}">
  <dimension ref="A1:C146"/>
  <sheetViews>
    <sheetView tabSelected="1" zoomScale="170" zoomScaleNormal="170" workbookViewId="0">
      <pane ySplit="7680" topLeftCell="A140"/>
      <selection pane="bottomLeft" activeCell="C146" sqref="C146"/>
    </sheetView>
  </sheetViews>
  <sheetFormatPr baseColWidth="10" defaultRowHeight="16" x14ac:dyDescent="0.2"/>
  <sheetData>
    <row r="1" spans="1:3" x14ac:dyDescent="0.2">
      <c r="A1" s="7" t="s">
        <v>1</v>
      </c>
      <c r="B1" s="3" t="s">
        <v>3</v>
      </c>
      <c r="C1" s="15" t="s">
        <v>5</v>
      </c>
    </row>
    <row r="2" spans="1:3" x14ac:dyDescent="0.2">
      <c r="A2" s="12">
        <v>10</v>
      </c>
      <c r="B2" s="14">
        <v>0.29166666666666669</v>
      </c>
      <c r="C2" s="22">
        <v>56.384784692913207</v>
      </c>
    </row>
    <row r="3" spans="1:3" x14ac:dyDescent="0.2">
      <c r="A3" s="1"/>
      <c r="B3" s="14">
        <f>B2+TIME(0,A$2,0)</f>
        <v>0.2986111111111111</v>
      </c>
      <c r="C3" s="22">
        <v>42.359783619213545</v>
      </c>
    </row>
    <row r="4" spans="1:3" x14ac:dyDescent="0.2">
      <c r="A4" s="16"/>
      <c r="B4" s="14">
        <f t="shared" ref="B4:B67" si="0">B3+TIME(0,A$2,0)</f>
        <v>0.30555555555555552</v>
      </c>
      <c r="C4" s="22">
        <v>41.421242989736051</v>
      </c>
    </row>
    <row r="5" spans="1:3" x14ac:dyDescent="0.2">
      <c r="A5" s="13"/>
      <c r="B5" s="14">
        <f t="shared" si="0"/>
        <v>0.31249999999999994</v>
      </c>
      <c r="C5" s="22">
        <v>46.515326506703396</v>
      </c>
    </row>
    <row r="6" spans="1:3" x14ac:dyDescent="0.2">
      <c r="A6" s="15"/>
      <c r="B6" s="14">
        <f t="shared" si="0"/>
        <v>0.31944444444444436</v>
      </c>
      <c r="C6" s="22">
        <v>51.946615201217099</v>
      </c>
    </row>
    <row r="7" spans="1:3" x14ac:dyDescent="0.2">
      <c r="A7" s="15"/>
      <c r="B7" s="14">
        <f t="shared" si="0"/>
        <v>0.32638888888888878</v>
      </c>
      <c r="C7" s="22">
        <v>44.824907353958601</v>
      </c>
    </row>
    <row r="8" spans="1:3" x14ac:dyDescent="0.2">
      <c r="A8" s="13"/>
      <c r="B8" s="14">
        <f t="shared" si="0"/>
        <v>0.3333333333333332</v>
      </c>
      <c r="C8" s="22">
        <v>44.367333050518091</v>
      </c>
    </row>
    <row r="9" spans="1:3" x14ac:dyDescent="0.2">
      <c r="A9" s="17"/>
      <c r="B9" s="14">
        <f t="shared" si="0"/>
        <v>0.34027777777777762</v>
      </c>
      <c r="C9" s="22">
        <v>34.945565416760047</v>
      </c>
    </row>
    <row r="10" spans="1:3" x14ac:dyDescent="0.2">
      <c r="A10" s="15"/>
      <c r="B10" s="14">
        <f t="shared" si="0"/>
        <v>0.34722222222222204</v>
      </c>
      <c r="C10" s="22">
        <v>29.222177223641985</v>
      </c>
    </row>
    <row r="11" spans="1:3" x14ac:dyDescent="0.2">
      <c r="A11" s="13"/>
      <c r="B11" s="14">
        <f t="shared" si="0"/>
        <v>0.35416666666666646</v>
      </c>
      <c r="C11" s="22">
        <v>48.860587120631521</v>
      </c>
    </row>
    <row r="12" spans="1:3" x14ac:dyDescent="0.2">
      <c r="A12" s="17"/>
      <c r="B12" s="14">
        <f t="shared" si="0"/>
        <v>0.36111111111111088</v>
      </c>
      <c r="C12" s="22">
        <v>27.07469214098461</v>
      </c>
    </row>
    <row r="13" spans="1:3" x14ac:dyDescent="0.2">
      <c r="B13" s="14">
        <f t="shared" si="0"/>
        <v>0.3680555555555553</v>
      </c>
      <c r="C13" s="22">
        <v>47.688498497355198</v>
      </c>
    </row>
    <row r="14" spans="1:3" x14ac:dyDescent="0.2">
      <c r="B14" s="14">
        <f t="shared" si="0"/>
        <v>0.37499999999999972</v>
      </c>
      <c r="C14" s="22">
        <v>45.173878946070502</v>
      </c>
    </row>
    <row r="15" spans="1:3" x14ac:dyDescent="0.2">
      <c r="B15" s="14">
        <f t="shared" si="0"/>
        <v>0.38194444444444414</v>
      </c>
      <c r="C15" s="22">
        <v>55.373174480065288</v>
      </c>
    </row>
    <row r="16" spans="1:3" x14ac:dyDescent="0.2">
      <c r="B16" s="14">
        <f t="shared" si="0"/>
        <v>0.38888888888888856</v>
      </c>
      <c r="C16" s="22">
        <v>58.447819773291783</v>
      </c>
    </row>
    <row r="17" spans="2:3" x14ac:dyDescent="0.2">
      <c r="B17" s="14">
        <f t="shared" si="0"/>
        <v>0.39583333333333298</v>
      </c>
      <c r="C17" s="22">
        <v>39.375059627126717</v>
      </c>
    </row>
    <row r="18" spans="2:3" x14ac:dyDescent="0.2">
      <c r="B18" s="14">
        <f t="shared" si="0"/>
        <v>0.4027777777777774</v>
      </c>
      <c r="C18" s="22">
        <v>54.553361219432801</v>
      </c>
    </row>
    <row r="19" spans="2:3" x14ac:dyDescent="0.2">
      <c r="B19" s="14">
        <f t="shared" si="0"/>
        <v>0.40972222222222182</v>
      </c>
      <c r="C19" s="22">
        <v>49.475812820205803</v>
      </c>
    </row>
    <row r="20" spans="2:3" x14ac:dyDescent="0.2">
      <c r="B20" s="14">
        <f t="shared" si="0"/>
        <v>0.41666666666666624</v>
      </c>
      <c r="C20" s="22">
        <v>33.940660889235147</v>
      </c>
    </row>
    <row r="21" spans="2:3" x14ac:dyDescent="0.2">
      <c r="B21" s="14">
        <f t="shared" si="0"/>
        <v>0.42361111111111066</v>
      </c>
      <c r="C21" s="22">
        <v>49.639743114337762</v>
      </c>
    </row>
    <row r="22" spans="2:3" x14ac:dyDescent="0.2">
      <c r="B22" s="14">
        <f t="shared" si="0"/>
        <v>0.43055555555555508</v>
      </c>
      <c r="C22" s="22">
        <v>53.500172875845081</v>
      </c>
    </row>
    <row r="23" spans="2:3" x14ac:dyDescent="0.2">
      <c r="B23" s="14">
        <f t="shared" si="0"/>
        <v>0.4374999999999995</v>
      </c>
      <c r="C23" s="22">
        <v>41.062378326460262</v>
      </c>
    </row>
    <row r="24" spans="2:3" x14ac:dyDescent="0.2">
      <c r="B24" s="14">
        <f t="shared" si="0"/>
        <v>0.44444444444444392</v>
      </c>
      <c r="C24" s="22">
        <v>32.746500063717896</v>
      </c>
    </row>
    <row r="25" spans="2:3" x14ac:dyDescent="0.2">
      <c r="B25" s="14">
        <f t="shared" si="0"/>
        <v>0.45138888888888834</v>
      </c>
      <c r="C25" s="22">
        <v>41.574543470719519</v>
      </c>
    </row>
    <row r="26" spans="2:3" x14ac:dyDescent="0.2">
      <c r="B26" s="14">
        <f t="shared" si="0"/>
        <v>0.45833333333333276</v>
      </c>
      <c r="C26" s="22">
        <v>40.82849446072477</v>
      </c>
    </row>
    <row r="27" spans="2:3" x14ac:dyDescent="0.2">
      <c r="B27" s="14">
        <f t="shared" si="0"/>
        <v>0.46527777777777718</v>
      </c>
      <c r="C27" s="22">
        <v>37.355432660711188</v>
      </c>
    </row>
    <row r="28" spans="2:3" x14ac:dyDescent="0.2">
      <c r="B28" s="14">
        <f t="shared" si="0"/>
        <v>0.4722222222222216</v>
      </c>
      <c r="C28" s="22">
        <v>41.968836074569793</v>
      </c>
    </row>
    <row r="29" spans="2:3" x14ac:dyDescent="0.2">
      <c r="B29" s="14">
        <f t="shared" si="0"/>
        <v>0.47916666666666602</v>
      </c>
      <c r="C29" s="22">
        <v>59.995403576232434</v>
      </c>
    </row>
    <row r="30" spans="2:3" x14ac:dyDescent="0.2">
      <c r="B30" s="14">
        <f t="shared" si="0"/>
        <v>0.48611111111111044</v>
      </c>
      <c r="C30" s="22">
        <v>43.985748531254266</v>
      </c>
    </row>
    <row r="31" spans="2:3" x14ac:dyDescent="0.2">
      <c r="B31" s="14">
        <f t="shared" si="0"/>
        <v>0.49305555555555486</v>
      </c>
      <c r="C31" s="22">
        <v>47.097461118613737</v>
      </c>
    </row>
    <row r="32" spans="2:3" x14ac:dyDescent="0.2">
      <c r="B32" s="14">
        <f t="shared" si="0"/>
        <v>0.49999999999999928</v>
      </c>
      <c r="C32" s="22">
        <v>49.568609961894822</v>
      </c>
    </row>
    <row r="33" spans="2:3" x14ac:dyDescent="0.2">
      <c r="B33" s="14">
        <f t="shared" si="0"/>
        <v>0.50694444444444375</v>
      </c>
      <c r="C33" s="22">
        <v>47.288473775085642</v>
      </c>
    </row>
    <row r="34" spans="2:3" x14ac:dyDescent="0.2">
      <c r="B34" s="14">
        <f t="shared" si="0"/>
        <v>0.51388888888888817</v>
      </c>
      <c r="C34" s="22">
        <v>50.762823039769131</v>
      </c>
    </row>
    <row r="35" spans="2:3" x14ac:dyDescent="0.2">
      <c r="B35" s="14">
        <f t="shared" si="0"/>
        <v>0.52083333333333259</v>
      </c>
      <c r="C35" s="22">
        <v>55.059877232594545</v>
      </c>
    </row>
    <row r="36" spans="2:3" x14ac:dyDescent="0.2">
      <c r="B36" s="14">
        <f t="shared" si="0"/>
        <v>0.52777777777777701</v>
      </c>
      <c r="C36" s="22">
        <v>38.947544675876131</v>
      </c>
    </row>
    <row r="37" spans="2:3" x14ac:dyDescent="0.2">
      <c r="B37" s="14">
        <f t="shared" si="0"/>
        <v>0.53472222222222143</v>
      </c>
      <c r="C37" s="22">
        <v>47.780157851423773</v>
      </c>
    </row>
    <row r="38" spans="2:3" x14ac:dyDescent="0.2">
      <c r="B38" s="14">
        <f t="shared" si="0"/>
        <v>0.54166666666666585</v>
      </c>
      <c r="C38" s="22">
        <v>54.556959640347934</v>
      </c>
    </row>
    <row r="39" spans="2:3" x14ac:dyDescent="0.2">
      <c r="B39" s="14">
        <f t="shared" si="0"/>
        <v>0.54861111111111027</v>
      </c>
      <c r="C39" s="22">
        <v>49.973582872548874</v>
      </c>
    </row>
    <row r="40" spans="2:3" x14ac:dyDescent="0.2">
      <c r="B40" s="14">
        <f t="shared" si="0"/>
        <v>0.55555555555555469</v>
      </c>
      <c r="C40" s="22">
        <v>38.701642254191022</v>
      </c>
    </row>
    <row r="41" spans="2:3" x14ac:dyDescent="0.2">
      <c r="B41" s="14">
        <f t="shared" si="0"/>
        <v>0.56249999999999911</v>
      </c>
      <c r="C41" s="22">
        <v>55.983910360451105</v>
      </c>
    </row>
    <row r="42" spans="2:3" x14ac:dyDescent="0.2">
      <c r="B42" s="14">
        <f t="shared" si="0"/>
        <v>0.56944444444444353</v>
      </c>
      <c r="C42" s="22">
        <v>37.624455062041037</v>
      </c>
    </row>
    <row r="43" spans="2:3" x14ac:dyDescent="0.2">
      <c r="B43" s="14">
        <f t="shared" si="0"/>
        <v>0.57638888888888795</v>
      </c>
      <c r="C43" s="22">
        <v>51.823534998654253</v>
      </c>
    </row>
    <row r="44" spans="2:3" x14ac:dyDescent="0.2">
      <c r="B44" s="14">
        <f t="shared" si="0"/>
        <v>0.58333333333333237</v>
      </c>
      <c r="C44" s="22">
        <v>45.685069481547501</v>
      </c>
    </row>
    <row r="45" spans="2:3" x14ac:dyDescent="0.2">
      <c r="B45" s="14">
        <f t="shared" si="0"/>
        <v>0.59027777777777679</v>
      </c>
      <c r="C45" s="22">
        <v>44.446035782016963</v>
      </c>
    </row>
    <row r="46" spans="2:3" x14ac:dyDescent="0.2">
      <c r="B46" s="14">
        <f t="shared" si="0"/>
        <v>0.59722222222222121</v>
      </c>
      <c r="C46" s="22">
        <v>59.873240760923309</v>
      </c>
    </row>
    <row r="47" spans="2:3" x14ac:dyDescent="0.2">
      <c r="B47" s="14">
        <f t="shared" si="0"/>
        <v>0.60416666666666563</v>
      </c>
      <c r="C47" s="22">
        <v>52.618696064184334</v>
      </c>
    </row>
    <row r="48" spans="2:3" x14ac:dyDescent="0.2">
      <c r="B48" s="14">
        <f t="shared" si="0"/>
        <v>0.61111111111111005</v>
      </c>
      <c r="C48" s="22">
        <v>43.104278212549545</v>
      </c>
    </row>
    <row r="49" spans="2:3" x14ac:dyDescent="0.2">
      <c r="B49" s="14">
        <f t="shared" si="0"/>
        <v>0.61805555555555447</v>
      </c>
      <c r="C49" s="22">
        <v>42.607736472967225</v>
      </c>
    </row>
    <row r="50" spans="2:3" x14ac:dyDescent="0.2">
      <c r="B50" s="14">
        <f t="shared" si="0"/>
        <v>0.62499999999999889</v>
      </c>
      <c r="C50" s="22">
        <v>47.170199102147883</v>
      </c>
    </row>
    <row r="51" spans="2:3" x14ac:dyDescent="0.2">
      <c r="B51" s="14">
        <f t="shared" si="0"/>
        <v>0.63194444444444331</v>
      </c>
      <c r="C51" s="22">
        <v>44.533176076126736</v>
      </c>
    </row>
    <row r="52" spans="2:3" x14ac:dyDescent="0.2">
      <c r="B52" s="14">
        <f t="shared" si="0"/>
        <v>0.63888888888888773</v>
      </c>
      <c r="C52" s="22">
        <v>42.959015404062974</v>
      </c>
    </row>
    <row r="53" spans="2:3" x14ac:dyDescent="0.2">
      <c r="B53" s="14">
        <f t="shared" si="0"/>
        <v>0.64583333333333215</v>
      </c>
      <c r="C53" s="22">
        <v>50.049460506019578</v>
      </c>
    </row>
    <row r="54" spans="2:3" x14ac:dyDescent="0.2">
      <c r="B54" s="14">
        <f t="shared" si="0"/>
        <v>0.65277777777777657</v>
      </c>
      <c r="C54" s="22">
        <v>56.843031360175637</v>
      </c>
    </row>
    <row r="55" spans="2:3" x14ac:dyDescent="0.2">
      <c r="B55" s="14">
        <f t="shared" si="0"/>
        <v>0.65972222222222099</v>
      </c>
      <c r="C55" s="22">
        <v>28.836240252362316</v>
      </c>
    </row>
    <row r="56" spans="2:3" x14ac:dyDescent="0.2">
      <c r="B56" s="14">
        <f t="shared" si="0"/>
        <v>0.66666666666666541</v>
      </c>
      <c r="C56" s="22">
        <v>54.02112159861111</v>
      </c>
    </row>
    <row r="57" spans="2:3" x14ac:dyDescent="0.2">
      <c r="B57" s="14">
        <f t="shared" si="0"/>
        <v>0.67361111111110983</v>
      </c>
      <c r="C57" s="22">
        <v>49.942481777191723</v>
      </c>
    </row>
    <row r="58" spans="2:3" x14ac:dyDescent="0.2">
      <c r="B58" s="14">
        <f t="shared" si="0"/>
        <v>0.68055555555555425</v>
      </c>
      <c r="C58" s="22">
        <v>44.290030038657406</v>
      </c>
    </row>
    <row r="59" spans="2:3" x14ac:dyDescent="0.2">
      <c r="B59" s="14">
        <f t="shared" si="0"/>
        <v>0.68749999999999867</v>
      </c>
      <c r="C59" s="22">
        <v>43.004520214906293</v>
      </c>
    </row>
    <row r="60" spans="2:3" x14ac:dyDescent="0.2">
      <c r="B60" s="14">
        <f t="shared" si="0"/>
        <v>0.69444444444444309</v>
      </c>
      <c r="C60" s="22">
        <v>55.942052179579285</v>
      </c>
    </row>
    <row r="61" spans="2:3" x14ac:dyDescent="0.2">
      <c r="B61" s="14">
        <f t="shared" si="0"/>
        <v>0.70138888888888751</v>
      </c>
      <c r="C61" s="22">
        <v>60.932349885100265</v>
      </c>
    </row>
    <row r="62" spans="2:3" x14ac:dyDescent="0.2">
      <c r="B62" s="14">
        <f t="shared" si="0"/>
        <v>0.70833333333333193</v>
      </c>
      <c r="C62" s="22">
        <v>38.781076810033838</v>
      </c>
    </row>
    <row r="63" spans="2:3" x14ac:dyDescent="0.2">
      <c r="B63" s="14">
        <f t="shared" si="0"/>
        <v>0.71527777777777635</v>
      </c>
      <c r="C63" s="22">
        <v>53.838597832743652</v>
      </c>
    </row>
    <row r="64" spans="2:3" x14ac:dyDescent="0.2">
      <c r="B64" s="14">
        <f t="shared" si="0"/>
        <v>0.72222222222222077</v>
      </c>
      <c r="C64" s="22">
        <v>40.228312407085205</v>
      </c>
    </row>
    <row r="65" spans="2:3" x14ac:dyDescent="0.2">
      <c r="B65" s="14">
        <f t="shared" si="0"/>
        <v>0.72916666666666519</v>
      </c>
      <c r="C65" s="22">
        <v>31.910287359385361</v>
      </c>
    </row>
    <row r="66" spans="2:3" x14ac:dyDescent="0.2">
      <c r="B66" s="14">
        <f t="shared" si="0"/>
        <v>0.73611111111110961</v>
      </c>
      <c r="C66" s="22">
        <v>54.768633798398703</v>
      </c>
    </row>
    <row r="67" spans="2:3" x14ac:dyDescent="0.2">
      <c r="B67" s="14">
        <f t="shared" si="0"/>
        <v>0.74305555555555403</v>
      </c>
      <c r="C67" s="22">
        <v>36.682834346678469</v>
      </c>
    </row>
    <row r="68" spans="2:3" x14ac:dyDescent="0.2">
      <c r="B68" s="14">
        <f t="shared" ref="B68:B131" si="1">B67+TIME(0,A$2,0)</f>
        <v>0.74999999999999845</v>
      </c>
      <c r="C68" s="22">
        <v>48.443466075714632</v>
      </c>
    </row>
    <row r="69" spans="2:3" x14ac:dyDescent="0.2">
      <c r="B69" s="14">
        <f t="shared" si="1"/>
        <v>0.75694444444444287</v>
      </c>
      <c r="C69" s="22">
        <v>52.549520793031029</v>
      </c>
    </row>
    <row r="70" spans="2:3" x14ac:dyDescent="0.2">
      <c r="B70" s="14">
        <f t="shared" si="1"/>
        <v>0.76388888888888729</v>
      </c>
      <c r="C70" s="22">
        <v>36.103600864425189</v>
      </c>
    </row>
    <row r="71" spans="2:3" x14ac:dyDescent="0.2">
      <c r="B71" s="14">
        <f t="shared" si="1"/>
        <v>0.77083333333333171</v>
      </c>
      <c r="C71" s="22">
        <v>30.793424063698669</v>
      </c>
    </row>
    <row r="72" spans="2:3" x14ac:dyDescent="0.2">
      <c r="B72" s="14">
        <f t="shared" si="1"/>
        <v>0.77777777777777612</v>
      </c>
      <c r="C72" s="22">
        <v>52.326088403501892</v>
      </c>
    </row>
    <row r="73" spans="2:3" x14ac:dyDescent="0.2">
      <c r="B73" s="14">
        <f t="shared" si="1"/>
        <v>0.78472222222222054</v>
      </c>
      <c r="C73" s="22">
        <v>59.981571449118178</v>
      </c>
    </row>
    <row r="74" spans="2:3" x14ac:dyDescent="0.2">
      <c r="B74" s="14">
        <f t="shared" si="1"/>
        <v>0.79166666666666496</v>
      </c>
      <c r="C74" s="22">
        <v>43.961594544585864</v>
      </c>
    </row>
    <row r="75" spans="2:3" x14ac:dyDescent="0.2">
      <c r="B75" s="14">
        <f t="shared" si="1"/>
        <v>0.79861111111110938</v>
      </c>
      <c r="C75" s="22">
        <v>54.974770116721523</v>
      </c>
    </row>
    <row r="76" spans="2:3" x14ac:dyDescent="0.2">
      <c r="B76" s="14">
        <f t="shared" si="1"/>
        <v>0.8055555555555538</v>
      </c>
      <c r="C76" s="22">
        <v>40.208302584766891</v>
      </c>
    </row>
    <row r="77" spans="2:3" x14ac:dyDescent="0.2">
      <c r="B77" s="14">
        <f t="shared" si="1"/>
        <v>0.81249999999999822</v>
      </c>
      <c r="C77" s="22">
        <v>59.730738803026924</v>
      </c>
    </row>
    <row r="78" spans="2:3" x14ac:dyDescent="0.2">
      <c r="B78" s="14">
        <f t="shared" si="1"/>
        <v>0.81944444444444264</v>
      </c>
      <c r="C78" s="22">
        <v>42.111053535289038</v>
      </c>
    </row>
    <row r="79" spans="2:3" x14ac:dyDescent="0.2">
      <c r="B79" s="14">
        <f t="shared" si="1"/>
        <v>0.82638888888888706</v>
      </c>
      <c r="C79" s="22">
        <v>36.322015654623669</v>
      </c>
    </row>
    <row r="80" spans="2:3" x14ac:dyDescent="0.2">
      <c r="B80" s="14">
        <f t="shared" si="1"/>
        <v>0.83333333333333148</v>
      </c>
      <c r="C80" s="22">
        <v>35.729963860885249</v>
      </c>
    </row>
    <row r="81" spans="2:3" x14ac:dyDescent="0.2">
      <c r="B81" s="14">
        <f t="shared" si="1"/>
        <v>0.8402777777777759</v>
      </c>
      <c r="C81" s="22">
        <v>30.251759241805743</v>
      </c>
    </row>
    <row r="82" spans="2:3" x14ac:dyDescent="0.2">
      <c r="B82" s="14">
        <f t="shared" si="1"/>
        <v>0.84722222222222032</v>
      </c>
      <c r="C82" s="22">
        <v>44.338752948003112</v>
      </c>
    </row>
    <row r="83" spans="2:3" x14ac:dyDescent="0.2">
      <c r="B83" s="14">
        <f t="shared" si="1"/>
        <v>0.85416666666666474</v>
      </c>
      <c r="C83" s="22">
        <v>40.40902811697768</v>
      </c>
    </row>
    <row r="84" spans="2:3" x14ac:dyDescent="0.2">
      <c r="B84" s="14">
        <f t="shared" si="1"/>
        <v>0.86111111111110916</v>
      </c>
      <c r="C84" s="22">
        <v>33.235795854945479</v>
      </c>
    </row>
    <row r="85" spans="2:3" x14ac:dyDescent="0.2">
      <c r="B85" s="14">
        <f t="shared" si="1"/>
        <v>0.86805555555555358</v>
      </c>
      <c r="C85" s="22">
        <v>37.258348982525021</v>
      </c>
    </row>
    <row r="86" spans="2:3" x14ac:dyDescent="0.2">
      <c r="B86" s="14">
        <f t="shared" si="1"/>
        <v>0.874999999999998</v>
      </c>
      <c r="C86" s="22">
        <v>26.712922728263237</v>
      </c>
    </row>
    <row r="87" spans="2:3" x14ac:dyDescent="0.2">
      <c r="B87" s="14">
        <f t="shared" si="1"/>
        <v>0.88194444444444242</v>
      </c>
      <c r="C87" s="22">
        <v>38.715131264163617</v>
      </c>
    </row>
    <row r="88" spans="2:3" x14ac:dyDescent="0.2">
      <c r="B88" s="14">
        <f t="shared" si="1"/>
        <v>0.88888888888888684</v>
      </c>
      <c r="C88" s="22">
        <v>41.597430174786751</v>
      </c>
    </row>
    <row r="89" spans="2:3" x14ac:dyDescent="0.2">
      <c r="B89" s="14">
        <f t="shared" si="1"/>
        <v>0.89583333333333126</v>
      </c>
      <c r="C89" s="22">
        <v>40.161905694823304</v>
      </c>
    </row>
    <row r="90" spans="2:3" x14ac:dyDescent="0.2">
      <c r="B90" s="14">
        <f t="shared" si="1"/>
        <v>0.90277777777777568</v>
      </c>
      <c r="C90" s="22">
        <v>21.327206569112942</v>
      </c>
    </row>
    <row r="91" spans="2:3" x14ac:dyDescent="0.2">
      <c r="B91" s="14">
        <f t="shared" si="1"/>
        <v>0.9097222222222201</v>
      </c>
      <c r="C91" s="22">
        <v>28.293749772152069</v>
      </c>
    </row>
    <row r="92" spans="2:3" x14ac:dyDescent="0.2">
      <c r="B92" s="14">
        <f t="shared" si="1"/>
        <v>0.91666666666666452</v>
      </c>
      <c r="C92" s="22">
        <v>42.707134867221541</v>
      </c>
    </row>
    <row r="93" spans="2:3" x14ac:dyDescent="0.2">
      <c r="B93" s="14">
        <f t="shared" si="1"/>
        <v>0.92361111111110894</v>
      </c>
      <c r="C93" s="22">
        <v>43.650156659684455</v>
      </c>
    </row>
    <row r="94" spans="2:3" x14ac:dyDescent="0.2">
      <c r="B94" s="14">
        <f t="shared" si="1"/>
        <v>0.93055555555555336</v>
      </c>
      <c r="C94" s="22">
        <v>38.123296750731711</v>
      </c>
    </row>
    <row r="95" spans="2:3" x14ac:dyDescent="0.2">
      <c r="B95" s="14">
        <f t="shared" si="1"/>
        <v>0.93749999999999778</v>
      </c>
      <c r="C95" s="22">
        <v>38.442478627621121</v>
      </c>
    </row>
    <row r="96" spans="2:3" x14ac:dyDescent="0.2">
      <c r="B96" s="14">
        <f t="shared" si="1"/>
        <v>0.9444444444444422</v>
      </c>
      <c r="C96" s="22">
        <v>39.188304203807498</v>
      </c>
    </row>
    <row r="97" spans="2:3" x14ac:dyDescent="0.2">
      <c r="B97" s="14">
        <f t="shared" si="1"/>
        <v>0.95138888888888662</v>
      </c>
      <c r="C97" s="22">
        <v>42.13836104947741</v>
      </c>
    </row>
    <row r="98" spans="2:3" x14ac:dyDescent="0.2">
      <c r="B98" s="14">
        <f t="shared" si="1"/>
        <v>0.95833333333333104</v>
      </c>
      <c r="C98" s="22">
        <v>47.776238602359214</v>
      </c>
    </row>
    <row r="99" spans="2:3" x14ac:dyDescent="0.2">
      <c r="B99" s="14">
        <f t="shared" si="1"/>
        <v>0.96527777777777546</v>
      </c>
      <c r="C99" s="22">
        <v>37.267421701740922</v>
      </c>
    </row>
    <row r="100" spans="2:3" x14ac:dyDescent="0.2">
      <c r="B100" s="14">
        <f t="shared" si="1"/>
        <v>0.97222222222221988</v>
      </c>
      <c r="C100" s="22">
        <v>23.761836759638697</v>
      </c>
    </row>
    <row r="101" spans="2:3" x14ac:dyDescent="0.2">
      <c r="B101" s="14">
        <f t="shared" si="1"/>
        <v>0.9791666666666643</v>
      </c>
      <c r="C101" s="22">
        <v>20.248673515745679</v>
      </c>
    </row>
    <row r="102" spans="2:3" x14ac:dyDescent="0.2">
      <c r="B102" s="14">
        <f t="shared" si="1"/>
        <v>0.98611111111110872</v>
      </c>
      <c r="C102" s="22">
        <v>41.579405214386689</v>
      </c>
    </row>
    <row r="103" spans="2:3" x14ac:dyDescent="0.2">
      <c r="B103" s="14">
        <f t="shared" si="1"/>
        <v>0.99305555555555314</v>
      </c>
      <c r="C103" s="22">
        <v>18.136977886945242</v>
      </c>
    </row>
    <row r="104" spans="2:3" x14ac:dyDescent="0.2">
      <c r="B104" s="14">
        <f t="shared" si="1"/>
        <v>0.99999999999999756</v>
      </c>
      <c r="C104" s="22">
        <v>30.501308156341597</v>
      </c>
    </row>
    <row r="105" spans="2:3" x14ac:dyDescent="0.2">
      <c r="B105" s="14">
        <f t="shared" si="1"/>
        <v>1.006944444444442</v>
      </c>
      <c r="C105" s="22">
        <v>30.476141286208037</v>
      </c>
    </row>
    <row r="106" spans="2:3" x14ac:dyDescent="0.2">
      <c r="B106" s="14">
        <f t="shared" si="1"/>
        <v>1.0138888888888864</v>
      </c>
      <c r="C106" s="22">
        <v>23.701919660835884</v>
      </c>
    </row>
    <row r="107" spans="2:3" x14ac:dyDescent="0.2">
      <c r="B107" s="14">
        <f t="shared" si="1"/>
        <v>1.0208333333333308</v>
      </c>
      <c r="C107" s="22">
        <v>33.824503897395829</v>
      </c>
    </row>
    <row r="108" spans="2:3" x14ac:dyDescent="0.2">
      <c r="B108" s="14">
        <f t="shared" si="1"/>
        <v>1.0277777777777752</v>
      </c>
      <c r="C108" s="22">
        <v>24.624445090904935</v>
      </c>
    </row>
    <row r="109" spans="2:3" x14ac:dyDescent="0.2">
      <c r="B109" s="14">
        <f t="shared" si="1"/>
        <v>1.0347222222222197</v>
      </c>
      <c r="C109" s="22">
        <v>34.460382902403481</v>
      </c>
    </row>
    <row r="110" spans="2:3" x14ac:dyDescent="0.2">
      <c r="B110" s="14">
        <f t="shared" si="1"/>
        <v>1.0416666666666641</v>
      </c>
      <c r="C110" s="22">
        <v>29.754592434613617</v>
      </c>
    </row>
    <row r="111" spans="2:3" x14ac:dyDescent="0.2">
      <c r="B111" s="14">
        <f t="shared" si="1"/>
        <v>1.0486111111111085</v>
      </c>
      <c r="C111" s="22">
        <v>24.22444963909059</v>
      </c>
    </row>
    <row r="112" spans="2:3" x14ac:dyDescent="0.2">
      <c r="B112" s="14">
        <f t="shared" si="1"/>
        <v>1.0555555555555529</v>
      </c>
      <c r="C112" s="22">
        <v>19.531663042905883</v>
      </c>
    </row>
    <row r="113" spans="2:3" x14ac:dyDescent="0.2">
      <c r="B113" s="14">
        <f t="shared" si="1"/>
        <v>1.0624999999999973</v>
      </c>
      <c r="C113" s="22">
        <v>38.193866280209818</v>
      </c>
    </row>
    <row r="114" spans="2:3" x14ac:dyDescent="0.2">
      <c r="B114" s="14">
        <f t="shared" si="1"/>
        <v>1.0694444444444418</v>
      </c>
      <c r="C114" s="22">
        <v>33.346250601009878</v>
      </c>
    </row>
    <row r="115" spans="2:3" x14ac:dyDescent="0.2">
      <c r="B115" s="14">
        <f t="shared" si="1"/>
        <v>1.0763888888888862</v>
      </c>
      <c r="C115" s="22">
        <v>27.314765483804752</v>
      </c>
    </row>
    <row r="116" spans="2:3" x14ac:dyDescent="0.2">
      <c r="B116" s="14">
        <f t="shared" si="1"/>
        <v>1.0833333333333306</v>
      </c>
      <c r="C116" s="22">
        <v>24.151942437751078</v>
      </c>
    </row>
    <row r="117" spans="2:3" x14ac:dyDescent="0.2">
      <c r="B117" s="14">
        <f t="shared" si="1"/>
        <v>1.090277777777775</v>
      </c>
      <c r="C117" s="22">
        <v>34.346363262261384</v>
      </c>
    </row>
    <row r="118" spans="2:3" x14ac:dyDescent="0.2">
      <c r="B118" s="14">
        <f t="shared" si="1"/>
        <v>1.0972222222222194</v>
      </c>
      <c r="C118" s="22">
        <v>35.870626814147222</v>
      </c>
    </row>
    <row r="119" spans="2:3" x14ac:dyDescent="0.2">
      <c r="B119" s="14">
        <f t="shared" si="1"/>
        <v>1.1041666666666639</v>
      </c>
      <c r="C119" s="22">
        <v>8.8392381821992956</v>
      </c>
    </row>
    <row r="120" spans="2:3" x14ac:dyDescent="0.2">
      <c r="B120" s="14">
        <f t="shared" si="1"/>
        <v>1.1111111111111083</v>
      </c>
      <c r="C120" s="22">
        <v>35.532777808928287</v>
      </c>
    </row>
    <row r="121" spans="2:3" x14ac:dyDescent="0.2">
      <c r="B121" s="14">
        <f t="shared" si="1"/>
        <v>1.1180555555555527</v>
      </c>
      <c r="C121" s="22">
        <v>22.078052494561064</v>
      </c>
    </row>
    <row r="122" spans="2:3" x14ac:dyDescent="0.2">
      <c r="B122" s="14">
        <f t="shared" si="1"/>
        <v>1.1249999999999971</v>
      </c>
      <c r="C122" s="22">
        <v>38.589577887070462</v>
      </c>
    </row>
    <row r="123" spans="2:3" x14ac:dyDescent="0.2">
      <c r="B123" s="14">
        <f t="shared" si="1"/>
        <v>1.1319444444444415</v>
      </c>
      <c r="C123" s="22">
        <v>27.066229163152489</v>
      </c>
    </row>
    <row r="124" spans="2:3" x14ac:dyDescent="0.2">
      <c r="B124" s="14">
        <f t="shared" si="1"/>
        <v>1.138888888888886</v>
      </c>
      <c r="C124" s="22">
        <v>28.706792478173146</v>
      </c>
    </row>
    <row r="125" spans="2:3" x14ac:dyDescent="0.2">
      <c r="B125" s="14">
        <f t="shared" si="1"/>
        <v>1.1458333333333304</v>
      </c>
      <c r="C125" s="22">
        <v>33.335059529876972</v>
      </c>
    </row>
    <row r="126" spans="2:3" x14ac:dyDescent="0.2">
      <c r="B126" s="14">
        <f t="shared" si="1"/>
        <v>1.1527777777777748</v>
      </c>
      <c r="C126" s="22">
        <v>37.613216052980135</v>
      </c>
    </row>
    <row r="127" spans="2:3" x14ac:dyDescent="0.2">
      <c r="B127" s="14">
        <f t="shared" si="1"/>
        <v>1.1597222222222192</v>
      </c>
      <c r="C127" s="22">
        <v>28.685273175470421</v>
      </c>
    </row>
    <row r="128" spans="2:3" x14ac:dyDescent="0.2">
      <c r="B128" s="14">
        <f t="shared" si="1"/>
        <v>1.1666666666666636</v>
      </c>
      <c r="C128" s="22">
        <v>28.252472954449843</v>
      </c>
    </row>
    <row r="129" spans="2:3" x14ac:dyDescent="0.2">
      <c r="B129" s="14">
        <f t="shared" si="1"/>
        <v>1.1736111111111081</v>
      </c>
      <c r="C129" s="22">
        <v>24.3351533991782</v>
      </c>
    </row>
    <row r="130" spans="2:3" x14ac:dyDescent="0.2">
      <c r="B130" s="14">
        <f t="shared" si="1"/>
        <v>1.1805555555555525</v>
      </c>
      <c r="C130" s="22">
        <v>25.66004427414763</v>
      </c>
    </row>
    <row r="131" spans="2:3" x14ac:dyDescent="0.2">
      <c r="B131" s="14">
        <f t="shared" si="1"/>
        <v>1.1874999999999969</v>
      </c>
      <c r="C131" s="22">
        <v>32.826647746889719</v>
      </c>
    </row>
    <row r="132" spans="2:3" x14ac:dyDescent="0.2">
      <c r="B132" s="14">
        <f t="shared" ref="B132:B146" si="2">B131+TIME(0,A$2,0)</f>
        <v>1.1944444444444413</v>
      </c>
      <c r="C132" s="22">
        <v>32.413215369734516</v>
      </c>
    </row>
    <row r="133" spans="2:3" x14ac:dyDescent="0.2">
      <c r="B133" s="14">
        <f t="shared" si="2"/>
        <v>1.2013888888888857</v>
      </c>
      <c r="C133" s="22">
        <v>20.487740194378109</v>
      </c>
    </row>
    <row r="134" spans="2:3" x14ac:dyDescent="0.2">
      <c r="B134" s="14">
        <f t="shared" si="2"/>
        <v>1.2083333333333302</v>
      </c>
      <c r="C134" s="22">
        <v>37.070379304164504</v>
      </c>
    </row>
    <row r="135" spans="2:3" x14ac:dyDescent="0.2">
      <c r="B135" s="14">
        <f t="shared" si="2"/>
        <v>1.2152777777777746</v>
      </c>
      <c r="C135" s="22">
        <v>23.741631992535385</v>
      </c>
    </row>
    <row r="136" spans="2:3" x14ac:dyDescent="0.2">
      <c r="B136" s="14">
        <f t="shared" si="2"/>
        <v>1.222222222222219</v>
      </c>
      <c r="C136" s="22">
        <v>26.813356724339172</v>
      </c>
    </row>
    <row r="137" spans="2:3" x14ac:dyDescent="0.2">
      <c r="B137" s="14">
        <f t="shared" si="2"/>
        <v>1.2291666666666634</v>
      </c>
      <c r="C137" s="22">
        <v>36.927786832458324</v>
      </c>
    </row>
    <row r="138" spans="2:3" x14ac:dyDescent="0.2">
      <c r="B138" s="14">
        <f t="shared" si="2"/>
        <v>1.2361111111111078</v>
      </c>
      <c r="C138" s="22">
        <v>30.95516371009078</v>
      </c>
    </row>
    <row r="139" spans="2:3" x14ac:dyDescent="0.2">
      <c r="B139" s="14">
        <f t="shared" si="2"/>
        <v>1.2430555555555522</v>
      </c>
      <c r="C139" s="22">
        <v>23.623833417693945</v>
      </c>
    </row>
    <row r="140" spans="2:3" x14ac:dyDescent="0.2">
      <c r="B140" s="14">
        <f t="shared" si="2"/>
        <v>1.2499999999999967</v>
      </c>
      <c r="C140" s="22">
        <v>25.480949331669827</v>
      </c>
    </row>
    <row r="141" spans="2:3" x14ac:dyDescent="0.2">
      <c r="B141" s="14">
        <f t="shared" si="2"/>
        <v>1.2569444444444411</v>
      </c>
      <c r="C141" s="22">
        <v>19.553284583337092</v>
      </c>
    </row>
    <row r="142" spans="2:3" x14ac:dyDescent="0.2">
      <c r="B142" s="14">
        <f t="shared" si="2"/>
        <v>1.2638888888888855</v>
      </c>
      <c r="C142" s="22">
        <v>34.709004676882088</v>
      </c>
    </row>
    <row r="143" spans="2:3" x14ac:dyDescent="0.2">
      <c r="B143" s="14">
        <f t="shared" si="2"/>
        <v>1.2708333333333299</v>
      </c>
      <c r="C143" s="22">
        <v>23.235591741677016</v>
      </c>
    </row>
    <row r="144" spans="2:3" x14ac:dyDescent="0.2">
      <c r="B144" s="14">
        <f t="shared" si="2"/>
        <v>1.2777777777777743</v>
      </c>
      <c r="C144" s="22">
        <v>10.892932311213492</v>
      </c>
    </row>
    <row r="145" spans="2:3" x14ac:dyDescent="0.2">
      <c r="B145" s="14">
        <f t="shared" si="2"/>
        <v>1.2847222222222188</v>
      </c>
      <c r="C145" s="22">
        <v>18.370331246894271</v>
      </c>
    </row>
    <row r="146" spans="2:3" x14ac:dyDescent="0.2">
      <c r="B146" s="14">
        <f t="shared" si="2"/>
        <v>1.2916666666666632</v>
      </c>
      <c r="C146" s="22">
        <v>30.744016104510788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1769-E6DC-AC4A-BC60-534C81EA1912}">
  <dimension ref="A1:R147"/>
  <sheetViews>
    <sheetView zoomScale="170" zoomScaleNormal="170" workbookViewId="0">
      <pane ySplit="8920" topLeftCell="A143"/>
      <selection pane="bottomLeft" activeCell="H148" sqref="H148"/>
    </sheetView>
  </sheetViews>
  <sheetFormatPr baseColWidth="10" defaultRowHeight="16" x14ac:dyDescent="0.2"/>
  <cols>
    <col min="1" max="4" width="10.83203125" style="1"/>
    <col min="5" max="5" width="2.1640625" style="1" bestFit="1" customWidth="1"/>
    <col min="6" max="8" width="12.83203125" style="1" customWidth="1"/>
    <col min="9" max="11" width="7.83203125" style="1" customWidth="1"/>
    <col min="12" max="12" width="17.5" style="1" bestFit="1" customWidth="1"/>
  </cols>
  <sheetData>
    <row r="1" spans="1:18" ht="21" x14ac:dyDescent="0.2">
      <c r="A1" s="7" t="s">
        <v>1</v>
      </c>
      <c r="B1" s="3" t="s">
        <v>0</v>
      </c>
      <c r="C1" s="3" t="s">
        <v>3</v>
      </c>
      <c r="D1" s="15" t="s">
        <v>5</v>
      </c>
      <c r="E1" s="3" t="s">
        <v>7</v>
      </c>
      <c r="F1" s="19" t="s">
        <v>11</v>
      </c>
      <c r="G1" s="19" t="s">
        <v>12</v>
      </c>
      <c r="H1" s="19" t="s">
        <v>13</v>
      </c>
      <c r="I1" s="19"/>
      <c r="J1" s="19" t="s">
        <v>33</v>
      </c>
      <c r="K1" s="19" t="s">
        <v>34</v>
      </c>
      <c r="L1" s="7" t="s">
        <v>14</v>
      </c>
      <c r="M1" s="3" t="s">
        <v>20</v>
      </c>
      <c r="O1" s="4" t="s">
        <v>8</v>
      </c>
      <c r="P1" s="18">
        <v>0.29166666666666669</v>
      </c>
      <c r="Q1" s="18">
        <v>0.83333333333333337</v>
      </c>
    </row>
    <row r="2" spans="1:18" x14ac:dyDescent="0.2">
      <c r="A2" s="1">
        <f>Dados!A2</f>
        <v>10</v>
      </c>
      <c r="B2" s="11">
        <f>ROUND(C2*60*24,0)-ROUND(C$2*60*24,0)</f>
        <v>0</v>
      </c>
      <c r="C2" s="2">
        <f>Dados!B2</f>
        <v>0.29166666666666669</v>
      </c>
      <c r="D2" s="10">
        <f>Dados!C2</f>
        <v>56.384784692913207</v>
      </c>
      <c r="E2" s="1" t="str">
        <f t="shared" ref="E2:E33" si="0">IF(AND(C2&gt;=P$1,C2&lt;Q$1),"d",IF(AND(C2&gt;=P$2,C2&lt;Q$2),"e","n"))</f>
        <v>d</v>
      </c>
      <c r="F2" s="8">
        <f>IF(E2="d",POWER(10,D2/10),0)</f>
        <v>434989.19494615437</v>
      </c>
      <c r="G2" s="8">
        <f>IF(E2="e",POWER(10,D2/10),0)</f>
        <v>0</v>
      </c>
      <c r="H2" s="8">
        <f>IF(E2="n",POWER(10,D2/10),0)</f>
        <v>0</v>
      </c>
      <c r="I2" s="8">
        <f>IF(E2="d",M$2,IF(E2="e",M$7,M$12))</f>
        <v>52.046227540261697</v>
      </c>
      <c r="J2" s="8">
        <v>55</v>
      </c>
      <c r="K2" s="8">
        <v>65</v>
      </c>
      <c r="L2" s="8">
        <f>10*LOG10(F147)</f>
        <v>71.022498453166108</v>
      </c>
      <c r="M2" s="8">
        <f>L2-10*LOG10(L4)</f>
        <v>52.046227540261697</v>
      </c>
      <c r="O2" s="4" t="s">
        <v>9</v>
      </c>
      <c r="P2" s="18">
        <v>0.83333333333333337</v>
      </c>
      <c r="Q2" s="18">
        <v>0.95833333333333337</v>
      </c>
    </row>
    <row r="3" spans="1:18" x14ac:dyDescent="0.2">
      <c r="B3" s="11">
        <f t="shared" ref="B3:B66" si="1">ROUND(C3*60*24,0)-ROUND(C$2*60*24,0)</f>
        <v>10</v>
      </c>
      <c r="C3" s="2">
        <f>Dados!B3</f>
        <v>0.2986111111111111</v>
      </c>
      <c r="D3" s="10">
        <f>Dados!C3</f>
        <v>42.359783619213545</v>
      </c>
      <c r="E3" s="1" t="str">
        <f t="shared" si="0"/>
        <v>d</v>
      </c>
      <c r="F3" s="8">
        <f t="shared" ref="F3:F66" si="2">IF(E3="d",POWER(10,D3/10),0)</f>
        <v>17217.827875743569</v>
      </c>
      <c r="G3" s="8">
        <f>IF(E3="e",POWER(10,D3/10),0)</f>
        <v>0</v>
      </c>
      <c r="H3" s="8">
        <f t="shared" ref="H3:H66" si="3">IF(E3="n",POWER(10,D3/10),0)</f>
        <v>0</v>
      </c>
      <c r="I3" s="8">
        <f t="shared" ref="I3:I66" si="4">IF(E3="d",M$2,IF(E3="e",M$7,M$12))</f>
        <v>52.046227540261697</v>
      </c>
      <c r="J3" s="8">
        <v>55</v>
      </c>
      <c r="K3" s="8">
        <v>65</v>
      </c>
      <c r="L3" s="3" t="s">
        <v>17</v>
      </c>
      <c r="M3" s="3"/>
      <c r="O3" s="4" t="s">
        <v>10</v>
      </c>
      <c r="P3" s="18">
        <v>0.95833333333333337</v>
      </c>
      <c r="Q3" s="18">
        <v>0.29166666666666669</v>
      </c>
    </row>
    <row r="4" spans="1:18" x14ac:dyDescent="0.2">
      <c r="A4" s="7"/>
      <c r="B4" s="11">
        <f t="shared" si="1"/>
        <v>20</v>
      </c>
      <c r="C4" s="2">
        <f>Dados!B4</f>
        <v>0.30555555555555552</v>
      </c>
      <c r="D4" s="10">
        <f>Dados!C4</f>
        <v>41.421242989736051</v>
      </c>
      <c r="E4" s="1" t="str">
        <f t="shared" si="0"/>
        <v>d</v>
      </c>
      <c r="F4" s="8">
        <f t="shared" si="2"/>
        <v>13871.527876244389</v>
      </c>
      <c r="G4" s="8">
        <f t="shared" ref="G4:G66" si="5">IF(E4="e",POWER(10,D4/10),0)</f>
        <v>0</v>
      </c>
      <c r="H4" s="8">
        <f t="shared" si="3"/>
        <v>0</v>
      </c>
      <c r="I4" s="8">
        <f t="shared" si="4"/>
        <v>52.046227540261697</v>
      </c>
      <c r="J4" s="8">
        <v>55</v>
      </c>
      <c r="K4" s="8">
        <v>65</v>
      </c>
      <c r="L4" s="1">
        <f>COUNTIF(F2:F146,"&gt;0")</f>
        <v>79</v>
      </c>
      <c r="M4" s="8"/>
    </row>
    <row r="5" spans="1:18" x14ac:dyDescent="0.2">
      <c r="A5" s="13"/>
      <c r="B5" s="11">
        <f t="shared" si="1"/>
        <v>30</v>
      </c>
      <c r="C5" s="2">
        <f>Dados!B5</f>
        <v>0.31249999999999994</v>
      </c>
      <c r="D5" s="10">
        <f>Dados!C5</f>
        <v>46.515326506703396</v>
      </c>
      <c r="E5" s="1" t="str">
        <f t="shared" si="0"/>
        <v>d</v>
      </c>
      <c r="F5" s="8">
        <f t="shared" si="2"/>
        <v>44826.27495477489</v>
      </c>
      <c r="G5" s="8">
        <f t="shared" si="5"/>
        <v>0</v>
      </c>
      <c r="H5" s="8">
        <f t="shared" si="3"/>
        <v>0</v>
      </c>
      <c r="I5" s="8">
        <f t="shared" si="4"/>
        <v>52.046227540261697</v>
      </c>
      <c r="J5" s="8">
        <v>55</v>
      </c>
      <c r="K5" s="8">
        <v>65</v>
      </c>
      <c r="O5" s="1" t="s">
        <v>6</v>
      </c>
      <c r="P5" s="1" t="s">
        <v>2</v>
      </c>
      <c r="Q5" s="1" t="s">
        <v>24</v>
      </c>
      <c r="R5" s="1" t="s">
        <v>25</v>
      </c>
    </row>
    <row r="6" spans="1:18" ht="21" x14ac:dyDescent="0.2">
      <c r="A6" s="3"/>
      <c r="B6" s="11">
        <f t="shared" si="1"/>
        <v>40</v>
      </c>
      <c r="C6" s="2">
        <f>Dados!B6</f>
        <v>0.31944444444444436</v>
      </c>
      <c r="D6" s="10">
        <f>Dados!C6</f>
        <v>51.946615201217099</v>
      </c>
      <c r="E6" s="1" t="str">
        <f t="shared" si="0"/>
        <v>d</v>
      </c>
      <c r="F6" s="8">
        <f t="shared" si="2"/>
        <v>156553.04533845308</v>
      </c>
      <c r="G6" s="8">
        <f t="shared" si="5"/>
        <v>0</v>
      </c>
      <c r="H6" s="8">
        <f t="shared" si="3"/>
        <v>0</v>
      </c>
      <c r="I6" s="8">
        <f t="shared" si="4"/>
        <v>52.046227540261697</v>
      </c>
      <c r="J6" s="8">
        <v>55</v>
      </c>
      <c r="K6" s="8">
        <v>65</v>
      </c>
      <c r="L6" s="7" t="s">
        <v>15</v>
      </c>
      <c r="M6" s="3" t="s">
        <v>21</v>
      </c>
      <c r="O6" s="1" t="s">
        <v>26</v>
      </c>
      <c r="P6" s="1">
        <f>L4</f>
        <v>79</v>
      </c>
      <c r="Q6" s="11">
        <v>13</v>
      </c>
      <c r="R6" s="8">
        <f>M2</f>
        <v>52.046227540261697</v>
      </c>
    </row>
    <row r="7" spans="1:18" x14ac:dyDescent="0.2">
      <c r="B7" s="11">
        <f t="shared" si="1"/>
        <v>50</v>
      </c>
      <c r="C7" s="2">
        <f>Dados!B7</f>
        <v>0.32638888888888878</v>
      </c>
      <c r="D7" s="10">
        <f>Dados!C7</f>
        <v>44.824907353958601</v>
      </c>
      <c r="E7" s="1" t="str">
        <f t="shared" si="0"/>
        <v>d</v>
      </c>
      <c r="F7" s="8">
        <f t="shared" si="2"/>
        <v>30373.21297478789</v>
      </c>
      <c r="G7" s="8">
        <f t="shared" si="5"/>
        <v>0</v>
      </c>
      <c r="H7" s="8">
        <f t="shared" si="3"/>
        <v>0</v>
      </c>
      <c r="I7" s="8">
        <f t="shared" si="4"/>
        <v>52.046227540261697</v>
      </c>
      <c r="J7" s="8">
        <v>55</v>
      </c>
      <c r="K7" s="8">
        <v>65</v>
      </c>
      <c r="L7" s="8">
        <f>10*LOG10(G147)</f>
        <v>53.425459608764925</v>
      </c>
      <c r="M7" s="8">
        <f>L7-10*LOG10(L9)</f>
        <v>40.87273455773186</v>
      </c>
      <c r="O7" s="1" t="s">
        <v>27</v>
      </c>
      <c r="P7" s="1">
        <f>L9</f>
        <v>18</v>
      </c>
      <c r="Q7" s="11">
        <v>3</v>
      </c>
      <c r="R7" s="8">
        <f>M7</f>
        <v>40.87273455773186</v>
      </c>
    </row>
    <row r="8" spans="1:18" x14ac:dyDescent="0.2">
      <c r="B8" s="11">
        <f t="shared" si="1"/>
        <v>60</v>
      </c>
      <c r="C8" s="2">
        <f>Dados!B8</f>
        <v>0.3333333333333332</v>
      </c>
      <c r="D8" s="10">
        <f>Dados!C8</f>
        <v>44.367333050518091</v>
      </c>
      <c r="E8" s="1" t="str">
        <f t="shared" si="0"/>
        <v>d</v>
      </c>
      <c r="F8" s="8">
        <f t="shared" si="2"/>
        <v>27335.895467537412</v>
      </c>
      <c r="G8" s="8">
        <f t="shared" si="5"/>
        <v>0</v>
      </c>
      <c r="H8" s="8">
        <f t="shared" si="3"/>
        <v>0</v>
      </c>
      <c r="I8" s="8">
        <f t="shared" si="4"/>
        <v>52.046227540261697</v>
      </c>
      <c r="J8" s="8">
        <v>55</v>
      </c>
      <c r="K8" s="8">
        <v>65</v>
      </c>
      <c r="L8" s="3" t="s">
        <v>18</v>
      </c>
      <c r="O8" s="1" t="s">
        <v>28</v>
      </c>
      <c r="P8" s="1">
        <f>L14</f>
        <v>48</v>
      </c>
      <c r="Q8" s="11">
        <v>8</v>
      </c>
      <c r="R8" s="8">
        <f>M12</f>
        <v>32.661858739667053</v>
      </c>
    </row>
    <row r="9" spans="1:18" x14ac:dyDescent="0.2">
      <c r="B9" s="11">
        <f t="shared" si="1"/>
        <v>70</v>
      </c>
      <c r="C9" s="2">
        <f>Dados!B9</f>
        <v>0.34027777777777762</v>
      </c>
      <c r="D9" s="10">
        <f>Dados!C9</f>
        <v>34.945565416760047</v>
      </c>
      <c r="E9" s="1" t="str">
        <f t="shared" si="0"/>
        <v>d</v>
      </c>
      <c r="F9" s="8">
        <f t="shared" si="2"/>
        <v>3122.8889549802234</v>
      </c>
      <c r="G9" s="8">
        <f t="shared" si="5"/>
        <v>0</v>
      </c>
      <c r="H9" s="8">
        <f t="shared" si="3"/>
        <v>0</v>
      </c>
      <c r="I9" s="8">
        <f t="shared" si="4"/>
        <v>52.046227540261697</v>
      </c>
      <c r="J9" s="8">
        <v>55</v>
      </c>
      <c r="K9" s="8">
        <v>65</v>
      </c>
      <c r="L9" s="1">
        <f>COUNTIF(G2:G146,"&gt;0")</f>
        <v>18</v>
      </c>
      <c r="O9" s="1"/>
      <c r="P9" s="1"/>
      <c r="Q9" s="11">
        <f>SUM(Q6:Q8)</f>
        <v>24</v>
      </c>
      <c r="R9" s="1"/>
    </row>
    <row r="10" spans="1:18" x14ac:dyDescent="0.2">
      <c r="B10" s="11">
        <f t="shared" si="1"/>
        <v>80</v>
      </c>
      <c r="C10" s="2">
        <f>Dados!B10</f>
        <v>0.34722222222222204</v>
      </c>
      <c r="D10" s="10">
        <f>Dados!C10</f>
        <v>29.222177223641985</v>
      </c>
      <c r="E10" s="1" t="str">
        <f t="shared" si="0"/>
        <v>d</v>
      </c>
      <c r="F10" s="8">
        <f t="shared" si="2"/>
        <v>836.02203132649367</v>
      </c>
      <c r="G10" s="8">
        <f t="shared" si="5"/>
        <v>0</v>
      </c>
      <c r="H10" s="8">
        <f t="shared" si="3"/>
        <v>0</v>
      </c>
      <c r="I10" s="8">
        <f t="shared" si="4"/>
        <v>52.046227540261697</v>
      </c>
      <c r="J10" s="8">
        <v>55</v>
      </c>
      <c r="K10" s="8">
        <v>65</v>
      </c>
      <c r="O10" s="1"/>
      <c r="Q10" s="1"/>
    </row>
    <row r="11" spans="1:18" ht="21" x14ac:dyDescent="0.2">
      <c r="A11" s="9"/>
      <c r="B11" s="11">
        <f t="shared" si="1"/>
        <v>90</v>
      </c>
      <c r="C11" s="2">
        <f>Dados!B11</f>
        <v>0.35416666666666646</v>
      </c>
      <c r="D11" s="10">
        <f>Dados!C11</f>
        <v>48.860587120631521</v>
      </c>
      <c r="E11" s="1" t="str">
        <f t="shared" si="0"/>
        <v>d</v>
      </c>
      <c r="F11" s="8">
        <f t="shared" si="2"/>
        <v>76923.442569143081</v>
      </c>
      <c r="G11" s="8">
        <f t="shared" si="5"/>
        <v>0</v>
      </c>
      <c r="H11" s="8">
        <f t="shared" si="3"/>
        <v>0</v>
      </c>
      <c r="I11" s="8">
        <f t="shared" si="4"/>
        <v>52.046227540261697</v>
      </c>
      <c r="J11" s="8">
        <v>55</v>
      </c>
      <c r="K11" s="8">
        <v>65</v>
      </c>
      <c r="L11" s="7" t="s">
        <v>16</v>
      </c>
      <c r="M11" s="3" t="s">
        <v>22</v>
      </c>
      <c r="O11" s="20" t="s">
        <v>23</v>
      </c>
      <c r="Q11" s="1"/>
    </row>
    <row r="12" spans="1:18" x14ac:dyDescent="0.2">
      <c r="B12" s="11">
        <f t="shared" si="1"/>
        <v>100</v>
      </c>
      <c r="C12" s="2">
        <f>Dados!B12</f>
        <v>0.36111111111111088</v>
      </c>
      <c r="D12" s="10">
        <f>Dados!C12</f>
        <v>27.07469214098461</v>
      </c>
      <c r="E12" s="1" t="str">
        <f t="shared" si="0"/>
        <v>d</v>
      </c>
      <c r="F12" s="8">
        <f t="shared" si="2"/>
        <v>509.88145224672024</v>
      </c>
      <c r="G12" s="8">
        <f t="shared" si="5"/>
        <v>0</v>
      </c>
      <c r="H12" s="8">
        <f t="shared" si="3"/>
        <v>0</v>
      </c>
      <c r="I12" s="8">
        <f t="shared" si="4"/>
        <v>52.046227540261697</v>
      </c>
      <c r="J12" s="8">
        <v>55</v>
      </c>
      <c r="K12" s="8">
        <v>65</v>
      </c>
      <c r="L12" s="8">
        <f>10*LOG10(H147)</f>
        <v>49.474271113422922</v>
      </c>
      <c r="M12" s="24">
        <f>L12-10*LOG10(L14)</f>
        <v>32.661858739667053</v>
      </c>
      <c r="O12" s="25">
        <f>10*LOG10((1/Q9)*(Q6*POWER(10,R6/10)+Q7*POWER(10,(R7+5)/10)+Q8*POWER(10,(R8+10)/10)))</f>
        <v>49.901272946153242</v>
      </c>
    </row>
    <row r="13" spans="1:18" x14ac:dyDescent="0.2">
      <c r="B13" s="11">
        <f t="shared" si="1"/>
        <v>110</v>
      </c>
      <c r="C13" s="2">
        <f>Dados!B13</f>
        <v>0.3680555555555553</v>
      </c>
      <c r="D13" s="10">
        <f>Dados!C13</f>
        <v>47.688498497355198</v>
      </c>
      <c r="E13" s="1" t="str">
        <f t="shared" si="0"/>
        <v>d</v>
      </c>
      <c r="F13" s="8">
        <f t="shared" si="2"/>
        <v>58728.627273434809</v>
      </c>
      <c r="G13" s="8">
        <f t="shared" si="5"/>
        <v>0</v>
      </c>
      <c r="H13" s="8">
        <f t="shared" si="3"/>
        <v>0</v>
      </c>
      <c r="I13" s="8">
        <f t="shared" si="4"/>
        <v>52.046227540261697</v>
      </c>
      <c r="J13" s="8">
        <v>55</v>
      </c>
      <c r="K13" s="8">
        <v>65</v>
      </c>
      <c r="L13" s="3" t="s">
        <v>19</v>
      </c>
      <c r="M13">
        <v>45</v>
      </c>
      <c r="O13">
        <v>55</v>
      </c>
    </row>
    <row r="14" spans="1:18" x14ac:dyDescent="0.2">
      <c r="B14" s="11">
        <f t="shared" si="1"/>
        <v>120</v>
      </c>
      <c r="C14" s="2">
        <f>Dados!B14</f>
        <v>0.37499999999999972</v>
      </c>
      <c r="D14" s="10">
        <f>Dados!C14</f>
        <v>45.173878946070502</v>
      </c>
      <c r="E14" s="1" t="str">
        <f t="shared" si="0"/>
        <v>d</v>
      </c>
      <c r="F14" s="8">
        <f t="shared" si="2"/>
        <v>32914.547931772802</v>
      </c>
      <c r="G14" s="8">
        <f t="shared" si="5"/>
        <v>0</v>
      </c>
      <c r="H14" s="8">
        <f t="shared" si="3"/>
        <v>0</v>
      </c>
      <c r="I14" s="8">
        <f t="shared" si="4"/>
        <v>52.046227540261697</v>
      </c>
      <c r="J14" s="8">
        <v>55</v>
      </c>
      <c r="K14" s="8">
        <v>65</v>
      </c>
      <c r="L14" s="1">
        <f>COUNTIF(H2:H146,"&gt;0")</f>
        <v>48</v>
      </c>
      <c r="M14">
        <v>55</v>
      </c>
      <c r="O14">
        <v>65</v>
      </c>
    </row>
    <row r="15" spans="1:18" x14ac:dyDescent="0.2">
      <c r="B15" s="11">
        <f t="shared" si="1"/>
        <v>130</v>
      </c>
      <c r="C15" s="2">
        <f>Dados!B15</f>
        <v>0.38194444444444414</v>
      </c>
      <c r="D15" s="10">
        <f>Dados!C15</f>
        <v>55.373174480065288</v>
      </c>
      <c r="E15" s="1" t="str">
        <f t="shared" si="0"/>
        <v>d</v>
      </c>
      <c r="F15" s="8">
        <f t="shared" si="2"/>
        <v>344601.72571966535</v>
      </c>
      <c r="G15" s="8">
        <f t="shared" si="5"/>
        <v>0</v>
      </c>
      <c r="H15" s="8">
        <f t="shared" si="3"/>
        <v>0</v>
      </c>
      <c r="I15" s="8">
        <f t="shared" si="4"/>
        <v>52.046227540261697</v>
      </c>
      <c r="J15" s="8">
        <v>55</v>
      </c>
      <c r="K15" s="8">
        <v>65</v>
      </c>
    </row>
    <row r="16" spans="1:18" x14ac:dyDescent="0.2">
      <c r="B16" s="11">
        <f t="shared" si="1"/>
        <v>140</v>
      </c>
      <c r="C16" s="2">
        <f>Dados!B16</f>
        <v>0.38888888888888856</v>
      </c>
      <c r="D16" s="10">
        <f>Dados!C16</f>
        <v>58.447819773291783</v>
      </c>
      <c r="E16" s="1" t="str">
        <f t="shared" si="0"/>
        <v>d</v>
      </c>
      <c r="F16" s="8">
        <f t="shared" si="2"/>
        <v>699490.75246880297</v>
      </c>
      <c r="G16" s="8">
        <f t="shared" si="5"/>
        <v>0</v>
      </c>
      <c r="H16" s="8">
        <f t="shared" si="3"/>
        <v>0</v>
      </c>
      <c r="I16" s="8">
        <f t="shared" si="4"/>
        <v>52.046227540261697</v>
      </c>
      <c r="J16" s="8">
        <v>55</v>
      </c>
      <c r="K16" s="8">
        <v>65</v>
      </c>
      <c r="M16" s="20"/>
    </row>
    <row r="17" spans="2:11" x14ac:dyDescent="0.2">
      <c r="B17" s="11">
        <f t="shared" si="1"/>
        <v>150</v>
      </c>
      <c r="C17" s="2">
        <f>Dados!B17</f>
        <v>0.39583333333333298</v>
      </c>
      <c r="D17" s="10">
        <f>Dados!C17</f>
        <v>39.375059627126717</v>
      </c>
      <c r="E17" s="1" t="str">
        <f t="shared" si="0"/>
        <v>d</v>
      </c>
      <c r="F17" s="8">
        <f t="shared" si="2"/>
        <v>8659.7621283162516</v>
      </c>
      <c r="G17" s="8">
        <f t="shared" si="5"/>
        <v>0</v>
      </c>
      <c r="H17" s="8">
        <f t="shared" si="3"/>
        <v>0</v>
      </c>
      <c r="I17" s="8">
        <f t="shared" si="4"/>
        <v>52.046227540261697</v>
      </c>
      <c r="J17" s="8">
        <v>55</v>
      </c>
      <c r="K17" s="8">
        <v>65</v>
      </c>
    </row>
    <row r="18" spans="2:11" x14ac:dyDescent="0.2">
      <c r="B18" s="11">
        <f t="shared" si="1"/>
        <v>160</v>
      </c>
      <c r="C18" s="2">
        <f>Dados!B18</f>
        <v>0.4027777777777774</v>
      </c>
      <c r="D18" s="10">
        <f>Dados!C18</f>
        <v>54.553361219432801</v>
      </c>
      <c r="E18" s="1" t="str">
        <f t="shared" si="0"/>
        <v>d</v>
      </c>
      <c r="F18" s="8">
        <f t="shared" si="2"/>
        <v>285322.56654100149</v>
      </c>
      <c r="G18" s="8">
        <f t="shared" si="5"/>
        <v>0</v>
      </c>
      <c r="H18" s="8">
        <f t="shared" si="3"/>
        <v>0</v>
      </c>
      <c r="I18" s="8">
        <f t="shared" si="4"/>
        <v>52.046227540261697</v>
      </c>
      <c r="J18" s="8">
        <v>55</v>
      </c>
      <c r="K18" s="8">
        <v>65</v>
      </c>
    </row>
    <row r="19" spans="2:11" x14ac:dyDescent="0.2">
      <c r="B19" s="11">
        <f t="shared" si="1"/>
        <v>170</v>
      </c>
      <c r="C19" s="2">
        <f>Dados!B19</f>
        <v>0.40972222222222182</v>
      </c>
      <c r="D19" s="10">
        <f>Dados!C19</f>
        <v>49.475812820205803</v>
      </c>
      <c r="E19" s="1" t="str">
        <f t="shared" si="0"/>
        <v>d</v>
      </c>
      <c r="F19" s="8">
        <f t="shared" si="2"/>
        <v>88630.108715797571</v>
      </c>
      <c r="G19" s="8">
        <f t="shared" si="5"/>
        <v>0</v>
      </c>
      <c r="H19" s="8">
        <f t="shared" si="3"/>
        <v>0</v>
      </c>
      <c r="I19" s="8">
        <f t="shared" si="4"/>
        <v>52.046227540261697</v>
      </c>
      <c r="J19" s="8">
        <v>55</v>
      </c>
      <c r="K19" s="8">
        <v>65</v>
      </c>
    </row>
    <row r="20" spans="2:11" x14ac:dyDescent="0.2">
      <c r="B20" s="11">
        <f t="shared" si="1"/>
        <v>180</v>
      </c>
      <c r="C20" s="2">
        <f>Dados!B20</f>
        <v>0.41666666666666624</v>
      </c>
      <c r="D20" s="10">
        <f>Dados!C20</f>
        <v>33.940660889235147</v>
      </c>
      <c r="E20" s="1" t="str">
        <f t="shared" si="0"/>
        <v>d</v>
      </c>
      <c r="F20" s="8">
        <f t="shared" si="2"/>
        <v>2477.7990889385055</v>
      </c>
      <c r="G20" s="8">
        <f t="shared" si="5"/>
        <v>0</v>
      </c>
      <c r="H20" s="8">
        <f t="shared" si="3"/>
        <v>0</v>
      </c>
      <c r="I20" s="8">
        <f t="shared" si="4"/>
        <v>52.046227540261697</v>
      </c>
      <c r="J20" s="8">
        <v>55</v>
      </c>
      <c r="K20" s="8">
        <v>65</v>
      </c>
    </row>
    <row r="21" spans="2:11" x14ac:dyDescent="0.2">
      <c r="B21" s="11">
        <f t="shared" si="1"/>
        <v>190</v>
      </c>
      <c r="C21" s="2">
        <f>Dados!B21</f>
        <v>0.42361111111111066</v>
      </c>
      <c r="D21" s="10">
        <f>Dados!C21</f>
        <v>49.639743114337762</v>
      </c>
      <c r="E21" s="1" t="str">
        <f t="shared" si="0"/>
        <v>d</v>
      </c>
      <c r="F21" s="8">
        <f t="shared" si="2"/>
        <v>92039.512867025143</v>
      </c>
      <c r="G21" s="8">
        <f t="shared" si="5"/>
        <v>0</v>
      </c>
      <c r="H21" s="8">
        <f t="shared" si="3"/>
        <v>0</v>
      </c>
      <c r="I21" s="8">
        <f t="shared" si="4"/>
        <v>52.046227540261697</v>
      </c>
      <c r="J21" s="8">
        <v>55</v>
      </c>
      <c r="K21" s="8">
        <v>65</v>
      </c>
    </row>
    <row r="22" spans="2:11" x14ac:dyDescent="0.2">
      <c r="B22" s="11">
        <f t="shared" si="1"/>
        <v>200</v>
      </c>
      <c r="C22" s="2">
        <f>Dados!B22</f>
        <v>0.43055555555555508</v>
      </c>
      <c r="D22" s="10">
        <f>Dados!C22</f>
        <v>53.500172875845081</v>
      </c>
      <c r="E22" s="1" t="str">
        <f t="shared" si="0"/>
        <v>d</v>
      </c>
      <c r="F22" s="8">
        <f t="shared" si="2"/>
        <v>223881.02551765114</v>
      </c>
      <c r="G22" s="8">
        <f t="shared" si="5"/>
        <v>0</v>
      </c>
      <c r="H22" s="8">
        <f t="shared" si="3"/>
        <v>0</v>
      </c>
      <c r="I22" s="8">
        <f t="shared" si="4"/>
        <v>52.046227540261697</v>
      </c>
      <c r="J22" s="8">
        <v>55</v>
      </c>
      <c r="K22" s="8">
        <v>65</v>
      </c>
    </row>
    <row r="23" spans="2:11" x14ac:dyDescent="0.2">
      <c r="B23" s="11">
        <f t="shared" si="1"/>
        <v>210</v>
      </c>
      <c r="C23" s="2">
        <f>Dados!B23</f>
        <v>0.4374999999999995</v>
      </c>
      <c r="D23" s="10">
        <f>Dados!C23</f>
        <v>41.062378326460262</v>
      </c>
      <c r="E23" s="1" t="str">
        <f t="shared" si="0"/>
        <v>d</v>
      </c>
      <c r="F23" s="8">
        <f t="shared" si="2"/>
        <v>12771.380163114161</v>
      </c>
      <c r="G23" s="8">
        <f t="shared" si="5"/>
        <v>0</v>
      </c>
      <c r="H23" s="8">
        <f t="shared" si="3"/>
        <v>0</v>
      </c>
      <c r="I23" s="8">
        <f t="shared" si="4"/>
        <v>52.046227540261697</v>
      </c>
      <c r="J23" s="8">
        <v>55</v>
      </c>
      <c r="K23" s="8">
        <v>65</v>
      </c>
    </row>
    <row r="24" spans="2:11" x14ac:dyDescent="0.2">
      <c r="B24" s="11">
        <f t="shared" si="1"/>
        <v>220</v>
      </c>
      <c r="C24" s="2">
        <f>Dados!B24</f>
        <v>0.44444444444444392</v>
      </c>
      <c r="D24" s="10">
        <f>Dados!C24</f>
        <v>32.746500063717896</v>
      </c>
      <c r="E24" s="1" t="str">
        <f t="shared" si="0"/>
        <v>d</v>
      </c>
      <c r="F24" s="8">
        <f t="shared" si="2"/>
        <v>1882.1316868280876</v>
      </c>
      <c r="G24" s="8">
        <f t="shared" si="5"/>
        <v>0</v>
      </c>
      <c r="H24" s="8">
        <f t="shared" si="3"/>
        <v>0</v>
      </c>
      <c r="I24" s="8">
        <f t="shared" si="4"/>
        <v>52.046227540261697</v>
      </c>
      <c r="J24" s="8">
        <v>55</v>
      </c>
      <c r="K24" s="8">
        <v>65</v>
      </c>
    </row>
    <row r="25" spans="2:11" x14ac:dyDescent="0.2">
      <c r="B25" s="11">
        <f t="shared" si="1"/>
        <v>230</v>
      </c>
      <c r="C25" s="2">
        <f>Dados!B25</f>
        <v>0.45138888888888834</v>
      </c>
      <c r="D25" s="10">
        <f>Dados!C25</f>
        <v>41.574543470719519</v>
      </c>
      <c r="E25" s="1" t="str">
        <f t="shared" si="0"/>
        <v>d</v>
      </c>
      <c r="F25" s="8">
        <f t="shared" si="2"/>
        <v>14369.919891756988</v>
      </c>
      <c r="G25" s="8">
        <f t="shared" si="5"/>
        <v>0</v>
      </c>
      <c r="H25" s="8">
        <f t="shared" si="3"/>
        <v>0</v>
      </c>
      <c r="I25" s="8">
        <f t="shared" si="4"/>
        <v>52.046227540261697</v>
      </c>
      <c r="J25" s="8">
        <v>55</v>
      </c>
      <c r="K25" s="8">
        <v>65</v>
      </c>
    </row>
    <row r="26" spans="2:11" x14ac:dyDescent="0.2">
      <c r="B26" s="11">
        <f t="shared" si="1"/>
        <v>240</v>
      </c>
      <c r="C26" s="2">
        <f>Dados!B26</f>
        <v>0.45833333333333276</v>
      </c>
      <c r="D26" s="10">
        <f>Dados!C26</f>
        <v>40.82849446072477</v>
      </c>
      <c r="E26" s="1" t="str">
        <f t="shared" si="0"/>
        <v>d</v>
      </c>
      <c r="F26" s="8">
        <f t="shared" si="2"/>
        <v>12101.785364258856</v>
      </c>
      <c r="G26" s="8">
        <f t="shared" si="5"/>
        <v>0</v>
      </c>
      <c r="H26" s="8">
        <f t="shared" si="3"/>
        <v>0</v>
      </c>
      <c r="I26" s="8">
        <f t="shared" si="4"/>
        <v>52.046227540261697</v>
      </c>
      <c r="J26" s="8">
        <v>55</v>
      </c>
      <c r="K26" s="8">
        <v>65</v>
      </c>
    </row>
    <row r="27" spans="2:11" x14ac:dyDescent="0.2">
      <c r="B27" s="11">
        <f t="shared" si="1"/>
        <v>250</v>
      </c>
      <c r="C27" s="2">
        <f>Dados!B27</f>
        <v>0.46527777777777718</v>
      </c>
      <c r="D27" s="10">
        <f>Dados!C27</f>
        <v>37.355432660711188</v>
      </c>
      <c r="E27" s="1" t="str">
        <f t="shared" si="0"/>
        <v>d</v>
      </c>
      <c r="F27" s="8">
        <f t="shared" si="2"/>
        <v>5439.303174320793</v>
      </c>
      <c r="G27" s="8">
        <f t="shared" si="5"/>
        <v>0</v>
      </c>
      <c r="H27" s="8">
        <f t="shared" si="3"/>
        <v>0</v>
      </c>
      <c r="I27" s="8">
        <f t="shared" si="4"/>
        <v>52.046227540261697</v>
      </c>
      <c r="J27" s="8">
        <v>55</v>
      </c>
      <c r="K27" s="8">
        <v>65</v>
      </c>
    </row>
    <row r="28" spans="2:11" x14ac:dyDescent="0.2">
      <c r="B28" s="11">
        <f t="shared" si="1"/>
        <v>260</v>
      </c>
      <c r="C28" s="2">
        <f>Dados!B28</f>
        <v>0.4722222222222216</v>
      </c>
      <c r="D28" s="10">
        <f>Dados!C28</f>
        <v>41.968836074569793</v>
      </c>
      <c r="E28" s="1" t="str">
        <f t="shared" si="0"/>
        <v>d</v>
      </c>
      <c r="F28" s="8">
        <f t="shared" si="2"/>
        <v>15735.610877019126</v>
      </c>
      <c r="G28" s="8">
        <f t="shared" si="5"/>
        <v>0</v>
      </c>
      <c r="H28" s="8">
        <f t="shared" si="3"/>
        <v>0</v>
      </c>
      <c r="I28" s="8">
        <f t="shared" si="4"/>
        <v>52.046227540261697</v>
      </c>
      <c r="J28" s="8">
        <v>55</v>
      </c>
      <c r="K28" s="8">
        <v>65</v>
      </c>
    </row>
    <row r="29" spans="2:11" x14ac:dyDescent="0.2">
      <c r="B29" s="11">
        <f t="shared" si="1"/>
        <v>270</v>
      </c>
      <c r="C29" s="2">
        <f>Dados!B29</f>
        <v>0.47916666666666602</v>
      </c>
      <c r="D29" s="10">
        <f>Dados!C29</f>
        <v>59.995403576232434</v>
      </c>
      <c r="E29" s="1" t="str">
        <f t="shared" si="0"/>
        <v>d</v>
      </c>
      <c r="F29" s="8">
        <f t="shared" si="2"/>
        <v>998942.19418660214</v>
      </c>
      <c r="G29" s="8">
        <f t="shared" si="5"/>
        <v>0</v>
      </c>
      <c r="H29" s="8">
        <f t="shared" si="3"/>
        <v>0</v>
      </c>
      <c r="I29" s="8">
        <f t="shared" si="4"/>
        <v>52.046227540261697</v>
      </c>
      <c r="J29" s="8">
        <v>55</v>
      </c>
      <c r="K29" s="8">
        <v>65</v>
      </c>
    </row>
    <row r="30" spans="2:11" x14ac:dyDescent="0.2">
      <c r="B30" s="11">
        <f t="shared" si="1"/>
        <v>280</v>
      </c>
      <c r="C30" s="2">
        <f>Dados!B30</f>
        <v>0.48611111111111044</v>
      </c>
      <c r="D30" s="10">
        <f>Dados!C30</f>
        <v>43.985748531254266</v>
      </c>
      <c r="E30" s="1" t="str">
        <f t="shared" si="0"/>
        <v>d</v>
      </c>
      <c r="F30" s="8">
        <f t="shared" si="2"/>
        <v>25036.571307521092</v>
      </c>
      <c r="G30" s="8">
        <f t="shared" si="5"/>
        <v>0</v>
      </c>
      <c r="H30" s="8">
        <f t="shared" si="3"/>
        <v>0</v>
      </c>
      <c r="I30" s="8">
        <f t="shared" si="4"/>
        <v>52.046227540261697</v>
      </c>
      <c r="J30" s="8">
        <v>55</v>
      </c>
      <c r="K30" s="8">
        <v>65</v>
      </c>
    </row>
    <row r="31" spans="2:11" x14ac:dyDescent="0.2">
      <c r="B31" s="11">
        <f t="shared" si="1"/>
        <v>290</v>
      </c>
      <c r="C31" s="2">
        <f>Dados!B31</f>
        <v>0.49305555555555486</v>
      </c>
      <c r="D31" s="10">
        <f>Dados!C31</f>
        <v>47.097461118613737</v>
      </c>
      <c r="E31" s="1" t="str">
        <f t="shared" si="0"/>
        <v>d</v>
      </c>
      <c r="F31" s="8">
        <f t="shared" si="2"/>
        <v>51256.16533366072</v>
      </c>
      <c r="G31" s="8">
        <f t="shared" si="5"/>
        <v>0</v>
      </c>
      <c r="H31" s="8">
        <f t="shared" si="3"/>
        <v>0</v>
      </c>
      <c r="I31" s="8">
        <f t="shared" si="4"/>
        <v>52.046227540261697</v>
      </c>
      <c r="J31" s="8">
        <v>55</v>
      </c>
      <c r="K31" s="8">
        <v>65</v>
      </c>
    </row>
    <row r="32" spans="2:11" x14ac:dyDescent="0.2">
      <c r="B32" s="11">
        <f t="shared" si="1"/>
        <v>300</v>
      </c>
      <c r="C32" s="2">
        <f>Dados!B32</f>
        <v>0.49999999999999928</v>
      </c>
      <c r="D32" s="10">
        <f>Dados!C32</f>
        <v>49.568609961894822</v>
      </c>
      <c r="E32" s="1" t="str">
        <f t="shared" si="0"/>
        <v>d</v>
      </c>
      <c r="F32" s="8">
        <f t="shared" si="2"/>
        <v>90544.275117204146</v>
      </c>
      <c r="G32" s="8">
        <f t="shared" si="5"/>
        <v>0</v>
      </c>
      <c r="H32" s="8">
        <f t="shared" si="3"/>
        <v>0</v>
      </c>
      <c r="I32" s="8">
        <f t="shared" si="4"/>
        <v>52.046227540261697</v>
      </c>
      <c r="J32" s="8">
        <v>55</v>
      </c>
      <c r="K32" s="8">
        <v>65</v>
      </c>
    </row>
    <row r="33" spans="2:11" x14ac:dyDescent="0.2">
      <c r="B33" s="11">
        <f t="shared" si="1"/>
        <v>310</v>
      </c>
      <c r="C33" s="2">
        <f>Dados!B33</f>
        <v>0.50694444444444375</v>
      </c>
      <c r="D33" s="10">
        <f>Dados!C33</f>
        <v>47.288473775085642</v>
      </c>
      <c r="E33" s="1" t="str">
        <f t="shared" si="0"/>
        <v>d</v>
      </c>
      <c r="F33" s="8">
        <f t="shared" si="2"/>
        <v>53560.839757224792</v>
      </c>
      <c r="G33" s="8">
        <f t="shared" si="5"/>
        <v>0</v>
      </c>
      <c r="H33" s="8">
        <f t="shared" si="3"/>
        <v>0</v>
      </c>
      <c r="I33" s="8">
        <f t="shared" si="4"/>
        <v>52.046227540261697</v>
      </c>
      <c r="J33" s="8">
        <v>55</v>
      </c>
      <c r="K33" s="8">
        <v>65</v>
      </c>
    </row>
    <row r="34" spans="2:11" x14ac:dyDescent="0.2">
      <c r="B34" s="11">
        <f t="shared" si="1"/>
        <v>320</v>
      </c>
      <c r="C34" s="2">
        <f>Dados!B34</f>
        <v>0.51388888888888817</v>
      </c>
      <c r="D34" s="10">
        <f>Dados!C34</f>
        <v>50.762823039769131</v>
      </c>
      <c r="E34" s="1" t="str">
        <f t="shared" ref="E34:E65" si="6">IF(AND(C34&gt;=P$1,C34&lt;Q$1),"d",IF(AND(C34&gt;=P$2,C34&lt;Q$2),"e","n"))</f>
        <v>d</v>
      </c>
      <c r="F34" s="8">
        <f t="shared" si="2"/>
        <v>119201.66015207693</v>
      </c>
      <c r="G34" s="8">
        <f t="shared" si="5"/>
        <v>0</v>
      </c>
      <c r="H34" s="8">
        <f t="shared" si="3"/>
        <v>0</v>
      </c>
      <c r="I34" s="8">
        <f t="shared" si="4"/>
        <v>52.046227540261697</v>
      </c>
      <c r="J34" s="8">
        <v>55</v>
      </c>
      <c r="K34" s="8">
        <v>65</v>
      </c>
    </row>
    <row r="35" spans="2:11" x14ac:dyDescent="0.2">
      <c r="B35" s="11">
        <f t="shared" si="1"/>
        <v>330</v>
      </c>
      <c r="C35" s="2">
        <f>Dados!B35</f>
        <v>0.52083333333333259</v>
      </c>
      <c r="D35" s="10">
        <f>Dados!C35</f>
        <v>55.059877232594545</v>
      </c>
      <c r="E35" s="1" t="str">
        <f t="shared" si="6"/>
        <v>d</v>
      </c>
      <c r="F35" s="8">
        <f t="shared" si="2"/>
        <v>320617.86901964736</v>
      </c>
      <c r="G35" s="8">
        <f t="shared" si="5"/>
        <v>0</v>
      </c>
      <c r="H35" s="8">
        <f t="shared" si="3"/>
        <v>0</v>
      </c>
      <c r="I35" s="8">
        <f t="shared" si="4"/>
        <v>52.046227540261697</v>
      </c>
      <c r="J35" s="8">
        <v>55</v>
      </c>
      <c r="K35" s="8">
        <v>65</v>
      </c>
    </row>
    <row r="36" spans="2:11" x14ac:dyDescent="0.2">
      <c r="B36" s="11">
        <f t="shared" si="1"/>
        <v>340</v>
      </c>
      <c r="C36" s="2">
        <f>Dados!B36</f>
        <v>0.52777777777777701</v>
      </c>
      <c r="D36" s="10">
        <f>Dados!C36</f>
        <v>38.947544675876131</v>
      </c>
      <c r="E36" s="1" t="str">
        <f t="shared" si="6"/>
        <v>d</v>
      </c>
      <c r="F36" s="8">
        <f t="shared" si="2"/>
        <v>7847.9181983208427</v>
      </c>
      <c r="G36" s="8">
        <f t="shared" si="5"/>
        <v>0</v>
      </c>
      <c r="H36" s="8">
        <f t="shared" si="3"/>
        <v>0</v>
      </c>
      <c r="I36" s="8">
        <f t="shared" si="4"/>
        <v>52.046227540261697</v>
      </c>
      <c r="J36" s="8">
        <v>55</v>
      </c>
      <c r="K36" s="8">
        <v>65</v>
      </c>
    </row>
    <row r="37" spans="2:11" x14ac:dyDescent="0.2">
      <c r="B37" s="11">
        <f t="shared" si="1"/>
        <v>350</v>
      </c>
      <c r="C37" s="2">
        <f>Dados!B37</f>
        <v>0.53472222222222143</v>
      </c>
      <c r="D37" s="10">
        <f>Dados!C37</f>
        <v>47.780157851423773</v>
      </c>
      <c r="E37" s="1" t="str">
        <f t="shared" si="6"/>
        <v>d</v>
      </c>
      <c r="F37" s="8">
        <f t="shared" si="2"/>
        <v>59981.287703814356</v>
      </c>
      <c r="G37" s="8">
        <f t="shared" si="5"/>
        <v>0</v>
      </c>
      <c r="H37" s="8">
        <f t="shared" si="3"/>
        <v>0</v>
      </c>
      <c r="I37" s="8">
        <f t="shared" si="4"/>
        <v>52.046227540261697</v>
      </c>
      <c r="J37" s="8">
        <v>55</v>
      </c>
      <c r="K37" s="8">
        <v>65</v>
      </c>
    </row>
    <row r="38" spans="2:11" x14ac:dyDescent="0.2">
      <c r="B38" s="11">
        <f t="shared" si="1"/>
        <v>360</v>
      </c>
      <c r="C38" s="2">
        <f>Dados!B38</f>
        <v>0.54166666666666585</v>
      </c>
      <c r="D38" s="10">
        <f>Dados!C38</f>
        <v>54.556959640347934</v>
      </c>
      <c r="E38" s="1" t="str">
        <f t="shared" si="6"/>
        <v>d</v>
      </c>
      <c r="F38" s="8">
        <f t="shared" si="2"/>
        <v>285559.07338154828</v>
      </c>
      <c r="G38" s="8">
        <f t="shared" si="5"/>
        <v>0</v>
      </c>
      <c r="H38" s="8">
        <f t="shared" si="3"/>
        <v>0</v>
      </c>
      <c r="I38" s="8">
        <f t="shared" si="4"/>
        <v>52.046227540261697</v>
      </c>
      <c r="J38" s="8">
        <v>55</v>
      </c>
      <c r="K38" s="8">
        <v>65</v>
      </c>
    </row>
    <row r="39" spans="2:11" x14ac:dyDescent="0.2">
      <c r="B39" s="11">
        <f t="shared" si="1"/>
        <v>370</v>
      </c>
      <c r="C39" s="2">
        <f>Dados!B39</f>
        <v>0.54861111111111027</v>
      </c>
      <c r="D39" s="10">
        <f>Dados!C39</f>
        <v>49.973582872548874</v>
      </c>
      <c r="E39" s="1" t="str">
        <f t="shared" si="6"/>
        <v>d</v>
      </c>
      <c r="F39" s="8">
        <f t="shared" si="2"/>
        <v>99393.569419525156</v>
      </c>
      <c r="G39" s="8">
        <f t="shared" si="5"/>
        <v>0</v>
      </c>
      <c r="H39" s="8">
        <f t="shared" si="3"/>
        <v>0</v>
      </c>
      <c r="I39" s="8">
        <f t="shared" si="4"/>
        <v>52.046227540261697</v>
      </c>
      <c r="J39" s="8">
        <v>55</v>
      </c>
      <c r="K39" s="8">
        <v>65</v>
      </c>
    </row>
    <row r="40" spans="2:11" x14ac:dyDescent="0.2">
      <c r="B40" s="11">
        <f t="shared" si="1"/>
        <v>380</v>
      </c>
      <c r="C40" s="2">
        <f>Dados!B40</f>
        <v>0.55555555555555469</v>
      </c>
      <c r="D40" s="10">
        <f>Dados!C40</f>
        <v>38.701642254191022</v>
      </c>
      <c r="E40" s="1" t="str">
        <f t="shared" si="6"/>
        <v>d</v>
      </c>
      <c r="F40" s="8">
        <f t="shared" si="2"/>
        <v>7415.9061558836047</v>
      </c>
      <c r="G40" s="8">
        <f t="shared" si="5"/>
        <v>0</v>
      </c>
      <c r="H40" s="8">
        <f t="shared" si="3"/>
        <v>0</v>
      </c>
      <c r="I40" s="8">
        <f t="shared" si="4"/>
        <v>52.046227540261697</v>
      </c>
      <c r="J40" s="8">
        <v>55</v>
      </c>
      <c r="K40" s="8">
        <v>65</v>
      </c>
    </row>
    <row r="41" spans="2:11" x14ac:dyDescent="0.2">
      <c r="B41" s="11">
        <f t="shared" si="1"/>
        <v>390</v>
      </c>
      <c r="C41" s="2">
        <f>Dados!B41</f>
        <v>0.56249999999999911</v>
      </c>
      <c r="D41" s="10">
        <f>Dados!C41</f>
        <v>55.983910360451105</v>
      </c>
      <c r="E41" s="1" t="str">
        <f t="shared" si="6"/>
        <v>d</v>
      </c>
      <c r="F41" s="8">
        <f t="shared" si="2"/>
        <v>396635.00120928965</v>
      </c>
      <c r="G41" s="8">
        <f t="shared" si="5"/>
        <v>0</v>
      </c>
      <c r="H41" s="8">
        <f t="shared" si="3"/>
        <v>0</v>
      </c>
      <c r="I41" s="8">
        <f t="shared" si="4"/>
        <v>52.046227540261697</v>
      </c>
      <c r="J41" s="8">
        <v>55</v>
      </c>
      <c r="K41" s="8">
        <v>65</v>
      </c>
    </row>
    <row r="42" spans="2:11" x14ac:dyDescent="0.2">
      <c r="B42" s="11">
        <f t="shared" si="1"/>
        <v>400</v>
      </c>
      <c r="C42" s="2">
        <f>Dados!B42</f>
        <v>0.56944444444444353</v>
      </c>
      <c r="D42" s="10">
        <f>Dados!C42</f>
        <v>37.624455062041037</v>
      </c>
      <c r="E42" s="1" t="str">
        <f t="shared" si="6"/>
        <v>d</v>
      </c>
      <c r="F42" s="8">
        <f t="shared" si="2"/>
        <v>5786.8937181733663</v>
      </c>
      <c r="G42" s="8">
        <f t="shared" si="5"/>
        <v>0</v>
      </c>
      <c r="H42" s="8">
        <f t="shared" si="3"/>
        <v>0</v>
      </c>
      <c r="I42" s="8">
        <f t="shared" si="4"/>
        <v>52.046227540261697</v>
      </c>
      <c r="J42" s="8">
        <v>55</v>
      </c>
      <c r="K42" s="8">
        <v>65</v>
      </c>
    </row>
    <row r="43" spans="2:11" x14ac:dyDescent="0.2">
      <c r="B43" s="11">
        <f t="shared" si="1"/>
        <v>410</v>
      </c>
      <c r="C43" s="2">
        <f>Dados!B43</f>
        <v>0.57638888888888795</v>
      </c>
      <c r="D43" s="10">
        <f>Dados!C43</f>
        <v>51.823534998654253</v>
      </c>
      <c r="E43" s="1" t="str">
        <f t="shared" si="6"/>
        <v>d</v>
      </c>
      <c r="F43" s="8">
        <f t="shared" si="2"/>
        <v>152178.57037987915</v>
      </c>
      <c r="G43" s="8">
        <f t="shared" si="5"/>
        <v>0</v>
      </c>
      <c r="H43" s="8">
        <f t="shared" si="3"/>
        <v>0</v>
      </c>
      <c r="I43" s="8">
        <f t="shared" si="4"/>
        <v>52.046227540261697</v>
      </c>
      <c r="J43" s="8">
        <v>55</v>
      </c>
      <c r="K43" s="8">
        <v>65</v>
      </c>
    </row>
    <row r="44" spans="2:11" x14ac:dyDescent="0.2">
      <c r="B44" s="11">
        <f t="shared" si="1"/>
        <v>420</v>
      </c>
      <c r="C44" s="2">
        <f>Dados!B44</f>
        <v>0.58333333333333237</v>
      </c>
      <c r="D44" s="10">
        <f>Dados!C44</f>
        <v>45.685069481547501</v>
      </c>
      <c r="E44" s="1" t="str">
        <f t="shared" si="6"/>
        <v>d</v>
      </c>
      <c r="F44" s="8">
        <f t="shared" si="2"/>
        <v>37026.012903997558</v>
      </c>
      <c r="G44" s="8">
        <f t="shared" si="5"/>
        <v>0</v>
      </c>
      <c r="H44" s="8">
        <f t="shared" si="3"/>
        <v>0</v>
      </c>
      <c r="I44" s="8">
        <f t="shared" si="4"/>
        <v>52.046227540261697</v>
      </c>
      <c r="J44" s="8">
        <v>55</v>
      </c>
      <c r="K44" s="8">
        <v>65</v>
      </c>
    </row>
    <row r="45" spans="2:11" x14ac:dyDescent="0.2">
      <c r="B45" s="11">
        <f t="shared" si="1"/>
        <v>430</v>
      </c>
      <c r="C45" s="2">
        <f>Dados!B45</f>
        <v>0.59027777777777679</v>
      </c>
      <c r="D45" s="10">
        <f>Dados!C45</f>
        <v>44.446035782016963</v>
      </c>
      <c r="E45" s="1" t="str">
        <f t="shared" si="6"/>
        <v>d</v>
      </c>
      <c r="F45" s="8">
        <f t="shared" si="2"/>
        <v>27835.791717087573</v>
      </c>
      <c r="G45" s="8">
        <f t="shared" si="5"/>
        <v>0</v>
      </c>
      <c r="H45" s="8">
        <f t="shared" si="3"/>
        <v>0</v>
      </c>
      <c r="I45" s="8">
        <f t="shared" si="4"/>
        <v>52.046227540261697</v>
      </c>
      <c r="J45" s="8">
        <v>55</v>
      </c>
      <c r="K45" s="8">
        <v>65</v>
      </c>
    </row>
    <row r="46" spans="2:11" x14ac:dyDescent="0.2">
      <c r="B46" s="11">
        <f t="shared" si="1"/>
        <v>440</v>
      </c>
      <c r="C46" s="2">
        <f>Dados!B46</f>
        <v>0.59722222222222121</v>
      </c>
      <c r="D46" s="10">
        <f>Dados!C46</f>
        <v>59.873240760923309</v>
      </c>
      <c r="E46" s="1" t="str">
        <f t="shared" si="6"/>
        <v>d</v>
      </c>
      <c r="F46" s="8">
        <f t="shared" si="2"/>
        <v>971234.44445884635</v>
      </c>
      <c r="G46" s="8">
        <f t="shared" si="5"/>
        <v>0</v>
      </c>
      <c r="H46" s="8">
        <f t="shared" si="3"/>
        <v>0</v>
      </c>
      <c r="I46" s="8">
        <f t="shared" si="4"/>
        <v>52.046227540261697</v>
      </c>
      <c r="J46" s="8">
        <v>55</v>
      </c>
      <c r="K46" s="8">
        <v>65</v>
      </c>
    </row>
    <row r="47" spans="2:11" x14ac:dyDescent="0.2">
      <c r="B47" s="11">
        <f t="shared" si="1"/>
        <v>450</v>
      </c>
      <c r="C47" s="2">
        <f>Dados!B47</f>
        <v>0.60416666666666563</v>
      </c>
      <c r="D47" s="10">
        <f>Dados!C47</f>
        <v>52.618696064184334</v>
      </c>
      <c r="E47" s="1" t="str">
        <f t="shared" si="6"/>
        <v>d</v>
      </c>
      <c r="F47" s="8">
        <f t="shared" si="2"/>
        <v>182755.14254871037</v>
      </c>
      <c r="G47" s="8">
        <f t="shared" si="5"/>
        <v>0</v>
      </c>
      <c r="H47" s="8">
        <f t="shared" si="3"/>
        <v>0</v>
      </c>
      <c r="I47" s="8">
        <f t="shared" si="4"/>
        <v>52.046227540261697</v>
      </c>
      <c r="J47" s="8">
        <v>55</v>
      </c>
      <c r="K47" s="8">
        <v>65</v>
      </c>
    </row>
    <row r="48" spans="2:11" x14ac:dyDescent="0.2">
      <c r="B48" s="11">
        <f t="shared" si="1"/>
        <v>460</v>
      </c>
      <c r="C48" s="2">
        <f>Dados!B48</f>
        <v>0.61111111111111005</v>
      </c>
      <c r="D48" s="10">
        <f>Dados!C48</f>
        <v>43.104278212549545</v>
      </c>
      <c r="E48" s="1" t="str">
        <f t="shared" si="6"/>
        <v>d</v>
      </c>
      <c r="F48" s="8">
        <f t="shared" si="2"/>
        <v>20437.502411806072</v>
      </c>
      <c r="G48" s="8">
        <f t="shared" si="5"/>
        <v>0</v>
      </c>
      <c r="H48" s="8">
        <f t="shared" si="3"/>
        <v>0</v>
      </c>
      <c r="I48" s="8">
        <f t="shared" si="4"/>
        <v>52.046227540261697</v>
      </c>
      <c r="J48" s="8">
        <v>55</v>
      </c>
      <c r="K48" s="8">
        <v>65</v>
      </c>
    </row>
    <row r="49" spans="2:11" x14ac:dyDescent="0.2">
      <c r="B49" s="11">
        <f t="shared" si="1"/>
        <v>470</v>
      </c>
      <c r="C49" s="2">
        <f>Dados!B49</f>
        <v>0.61805555555555447</v>
      </c>
      <c r="D49" s="10">
        <f>Dados!C49</f>
        <v>42.607736472967225</v>
      </c>
      <c r="E49" s="1" t="str">
        <f t="shared" si="6"/>
        <v>d</v>
      </c>
      <c r="F49" s="8">
        <f t="shared" si="2"/>
        <v>18229.453422016064</v>
      </c>
      <c r="G49" s="8">
        <f t="shared" si="5"/>
        <v>0</v>
      </c>
      <c r="H49" s="8">
        <f t="shared" si="3"/>
        <v>0</v>
      </c>
      <c r="I49" s="8">
        <f t="shared" si="4"/>
        <v>52.046227540261697</v>
      </c>
      <c r="J49" s="8">
        <v>55</v>
      </c>
      <c r="K49" s="8">
        <v>65</v>
      </c>
    </row>
    <row r="50" spans="2:11" x14ac:dyDescent="0.2">
      <c r="B50" s="11">
        <f t="shared" si="1"/>
        <v>480</v>
      </c>
      <c r="C50" s="2">
        <f>Dados!B50</f>
        <v>0.62499999999999889</v>
      </c>
      <c r="D50" s="10">
        <f>Dados!C50</f>
        <v>47.170199102147883</v>
      </c>
      <c r="E50" s="1" t="str">
        <f t="shared" si="6"/>
        <v>d</v>
      </c>
      <c r="F50" s="8">
        <f t="shared" si="2"/>
        <v>52121.860580545028</v>
      </c>
      <c r="G50" s="8">
        <f t="shared" si="5"/>
        <v>0</v>
      </c>
      <c r="H50" s="8">
        <f t="shared" si="3"/>
        <v>0</v>
      </c>
      <c r="I50" s="8">
        <f t="shared" si="4"/>
        <v>52.046227540261697</v>
      </c>
      <c r="J50" s="8">
        <v>55</v>
      </c>
      <c r="K50" s="8">
        <v>65</v>
      </c>
    </row>
    <row r="51" spans="2:11" x14ac:dyDescent="0.2">
      <c r="B51" s="11">
        <f t="shared" si="1"/>
        <v>490</v>
      </c>
      <c r="C51" s="2">
        <f>Dados!B51</f>
        <v>0.63194444444444331</v>
      </c>
      <c r="D51" s="10">
        <f>Dados!C51</f>
        <v>44.533176076126736</v>
      </c>
      <c r="E51" s="1" t="str">
        <f t="shared" si="6"/>
        <v>d</v>
      </c>
      <c r="F51" s="8">
        <f t="shared" si="2"/>
        <v>28399.952103654861</v>
      </c>
      <c r="G51" s="8">
        <f t="shared" si="5"/>
        <v>0</v>
      </c>
      <c r="H51" s="8">
        <f t="shared" si="3"/>
        <v>0</v>
      </c>
      <c r="I51" s="8">
        <f t="shared" si="4"/>
        <v>52.046227540261697</v>
      </c>
      <c r="J51" s="8">
        <v>55</v>
      </c>
      <c r="K51" s="8">
        <v>65</v>
      </c>
    </row>
    <row r="52" spans="2:11" x14ac:dyDescent="0.2">
      <c r="B52" s="11">
        <f t="shared" si="1"/>
        <v>500</v>
      </c>
      <c r="C52" s="2">
        <f>Dados!B52</f>
        <v>0.63888888888888773</v>
      </c>
      <c r="D52" s="10">
        <f>Dados!C52</f>
        <v>42.959015404062974</v>
      </c>
      <c r="E52" s="1" t="str">
        <f t="shared" si="6"/>
        <v>d</v>
      </c>
      <c r="F52" s="8">
        <f t="shared" si="2"/>
        <v>19765.214889784369</v>
      </c>
      <c r="G52" s="8">
        <f t="shared" si="5"/>
        <v>0</v>
      </c>
      <c r="H52" s="8">
        <f t="shared" si="3"/>
        <v>0</v>
      </c>
      <c r="I52" s="8">
        <f t="shared" si="4"/>
        <v>52.046227540261697</v>
      </c>
      <c r="J52" s="8">
        <v>55</v>
      </c>
      <c r="K52" s="8">
        <v>65</v>
      </c>
    </row>
    <row r="53" spans="2:11" x14ac:dyDescent="0.2">
      <c r="B53" s="11">
        <f t="shared" si="1"/>
        <v>510</v>
      </c>
      <c r="C53" s="2">
        <f>Dados!B53</f>
        <v>0.64583333333333215</v>
      </c>
      <c r="D53" s="10">
        <f>Dados!C53</f>
        <v>50.049460506019578</v>
      </c>
      <c r="E53" s="1" t="str">
        <f t="shared" si="6"/>
        <v>d</v>
      </c>
      <c r="F53" s="8">
        <f t="shared" si="2"/>
        <v>101145.3800549429</v>
      </c>
      <c r="G53" s="8">
        <f t="shared" si="5"/>
        <v>0</v>
      </c>
      <c r="H53" s="8">
        <f t="shared" si="3"/>
        <v>0</v>
      </c>
      <c r="I53" s="8">
        <f t="shared" si="4"/>
        <v>52.046227540261697</v>
      </c>
      <c r="J53" s="8">
        <v>55</v>
      </c>
      <c r="K53" s="8">
        <v>65</v>
      </c>
    </row>
    <row r="54" spans="2:11" x14ac:dyDescent="0.2">
      <c r="B54" s="11">
        <f t="shared" si="1"/>
        <v>520</v>
      </c>
      <c r="C54" s="2">
        <f>Dados!B54</f>
        <v>0.65277777777777657</v>
      </c>
      <c r="D54" s="10">
        <f>Dados!C54</f>
        <v>56.843031360175637</v>
      </c>
      <c r="E54" s="1" t="str">
        <f t="shared" si="6"/>
        <v>d</v>
      </c>
      <c r="F54" s="8">
        <f t="shared" si="2"/>
        <v>483396.09308119229</v>
      </c>
      <c r="G54" s="8">
        <f t="shared" si="5"/>
        <v>0</v>
      </c>
      <c r="H54" s="8">
        <f t="shared" si="3"/>
        <v>0</v>
      </c>
      <c r="I54" s="8">
        <f t="shared" si="4"/>
        <v>52.046227540261697</v>
      </c>
      <c r="J54" s="8">
        <v>55</v>
      </c>
      <c r="K54" s="8">
        <v>65</v>
      </c>
    </row>
    <row r="55" spans="2:11" x14ac:dyDescent="0.2">
      <c r="B55" s="11">
        <f t="shared" si="1"/>
        <v>530</v>
      </c>
      <c r="C55" s="2">
        <f>Dados!B55</f>
        <v>0.65972222222222099</v>
      </c>
      <c r="D55" s="10">
        <f>Dados!C55</f>
        <v>28.836240252362316</v>
      </c>
      <c r="E55" s="1" t="str">
        <f t="shared" si="6"/>
        <v>d</v>
      </c>
      <c r="F55" s="8">
        <f t="shared" si="2"/>
        <v>764.9341061067264</v>
      </c>
      <c r="G55" s="8">
        <f t="shared" si="5"/>
        <v>0</v>
      </c>
      <c r="H55" s="8">
        <f t="shared" si="3"/>
        <v>0</v>
      </c>
      <c r="I55" s="8">
        <f t="shared" si="4"/>
        <v>52.046227540261697</v>
      </c>
      <c r="J55" s="8">
        <v>55</v>
      </c>
      <c r="K55" s="8">
        <v>65</v>
      </c>
    </row>
    <row r="56" spans="2:11" x14ac:dyDescent="0.2">
      <c r="B56" s="11">
        <f t="shared" si="1"/>
        <v>540</v>
      </c>
      <c r="C56" s="2">
        <f>Dados!B56</f>
        <v>0.66666666666666541</v>
      </c>
      <c r="D56" s="10">
        <f>Dados!C56</f>
        <v>54.02112159861111</v>
      </c>
      <c r="E56" s="1" t="str">
        <f t="shared" si="6"/>
        <v>d</v>
      </c>
      <c r="F56" s="8">
        <f t="shared" si="2"/>
        <v>252413.25647912043</v>
      </c>
      <c r="G56" s="8">
        <f t="shared" si="5"/>
        <v>0</v>
      </c>
      <c r="H56" s="8">
        <f t="shared" si="3"/>
        <v>0</v>
      </c>
      <c r="I56" s="8">
        <f t="shared" si="4"/>
        <v>52.046227540261697</v>
      </c>
      <c r="J56" s="8">
        <v>55</v>
      </c>
      <c r="K56" s="8">
        <v>65</v>
      </c>
    </row>
    <row r="57" spans="2:11" x14ac:dyDescent="0.2">
      <c r="B57" s="11">
        <f t="shared" si="1"/>
        <v>550</v>
      </c>
      <c r="C57" s="2">
        <f>Dados!B57</f>
        <v>0.67361111111110983</v>
      </c>
      <c r="D57" s="10">
        <f>Dados!C57</f>
        <v>49.942481777191723</v>
      </c>
      <c r="E57" s="1" t="str">
        <f t="shared" si="6"/>
        <v>d</v>
      </c>
      <c r="F57" s="8">
        <f t="shared" si="2"/>
        <v>98684.325642366864</v>
      </c>
      <c r="G57" s="8">
        <f t="shared" si="5"/>
        <v>0</v>
      </c>
      <c r="H57" s="8">
        <f t="shared" si="3"/>
        <v>0</v>
      </c>
      <c r="I57" s="8">
        <f t="shared" si="4"/>
        <v>52.046227540261697</v>
      </c>
      <c r="J57" s="8">
        <v>55</v>
      </c>
      <c r="K57" s="8">
        <v>65</v>
      </c>
    </row>
    <row r="58" spans="2:11" x14ac:dyDescent="0.2">
      <c r="B58" s="11">
        <f t="shared" si="1"/>
        <v>560</v>
      </c>
      <c r="C58" s="2">
        <f>Dados!B58</f>
        <v>0.68055555555555425</v>
      </c>
      <c r="D58" s="10">
        <f>Dados!C58</f>
        <v>44.290030038657406</v>
      </c>
      <c r="E58" s="1" t="str">
        <f t="shared" si="6"/>
        <v>d</v>
      </c>
      <c r="F58" s="8">
        <f t="shared" si="2"/>
        <v>26853.630193277906</v>
      </c>
      <c r="G58" s="8">
        <f t="shared" si="5"/>
        <v>0</v>
      </c>
      <c r="H58" s="8">
        <f t="shared" si="3"/>
        <v>0</v>
      </c>
      <c r="I58" s="8">
        <f t="shared" si="4"/>
        <v>52.046227540261697</v>
      </c>
      <c r="J58" s="8">
        <v>55</v>
      </c>
      <c r="K58" s="8">
        <v>65</v>
      </c>
    </row>
    <row r="59" spans="2:11" x14ac:dyDescent="0.2">
      <c r="B59" s="11">
        <f t="shared" si="1"/>
        <v>570</v>
      </c>
      <c r="C59" s="2">
        <f>Dados!B59</f>
        <v>0.68749999999999867</v>
      </c>
      <c r="D59" s="10">
        <f>Dados!C59</f>
        <v>43.004520214906293</v>
      </c>
      <c r="E59" s="1" t="str">
        <f t="shared" si="6"/>
        <v>d</v>
      </c>
      <c r="F59" s="8">
        <f t="shared" si="2"/>
        <v>19973.401009042238</v>
      </c>
      <c r="G59" s="8">
        <f t="shared" si="5"/>
        <v>0</v>
      </c>
      <c r="H59" s="8">
        <f t="shared" si="3"/>
        <v>0</v>
      </c>
      <c r="I59" s="8">
        <f t="shared" si="4"/>
        <v>52.046227540261697</v>
      </c>
      <c r="J59" s="8">
        <v>55</v>
      </c>
      <c r="K59" s="8">
        <v>65</v>
      </c>
    </row>
    <row r="60" spans="2:11" x14ac:dyDescent="0.2">
      <c r="B60" s="11">
        <f t="shared" si="1"/>
        <v>580</v>
      </c>
      <c r="C60" s="2">
        <f>Dados!B60</f>
        <v>0.69444444444444309</v>
      </c>
      <c r="D60" s="10">
        <f>Dados!C60</f>
        <v>55.942052179579285</v>
      </c>
      <c r="E60" s="1" t="str">
        <f t="shared" si="6"/>
        <v>d</v>
      </c>
      <c r="F60" s="8">
        <f t="shared" si="2"/>
        <v>392830.51646492834</v>
      </c>
      <c r="G60" s="8">
        <f t="shared" si="5"/>
        <v>0</v>
      </c>
      <c r="H60" s="8">
        <f t="shared" si="3"/>
        <v>0</v>
      </c>
      <c r="I60" s="8">
        <f t="shared" si="4"/>
        <v>52.046227540261697</v>
      </c>
      <c r="J60" s="8">
        <v>55</v>
      </c>
      <c r="K60" s="8">
        <v>65</v>
      </c>
    </row>
    <row r="61" spans="2:11" x14ac:dyDescent="0.2">
      <c r="B61" s="11">
        <f t="shared" si="1"/>
        <v>590</v>
      </c>
      <c r="C61" s="2">
        <f>Dados!B61</f>
        <v>0.70138888888888751</v>
      </c>
      <c r="D61" s="10">
        <f>Dados!C61</f>
        <v>60.932349885100265</v>
      </c>
      <c r="E61" s="1" t="str">
        <f t="shared" si="6"/>
        <v>d</v>
      </c>
      <c r="F61" s="8">
        <f t="shared" si="2"/>
        <v>1239467.0572491614</v>
      </c>
      <c r="G61" s="8">
        <f t="shared" si="5"/>
        <v>0</v>
      </c>
      <c r="H61" s="8">
        <f t="shared" si="3"/>
        <v>0</v>
      </c>
      <c r="I61" s="8">
        <f t="shared" si="4"/>
        <v>52.046227540261697</v>
      </c>
      <c r="J61" s="8">
        <v>55</v>
      </c>
      <c r="K61" s="8">
        <v>65</v>
      </c>
    </row>
    <row r="62" spans="2:11" x14ac:dyDescent="0.2">
      <c r="B62" s="11">
        <f t="shared" si="1"/>
        <v>600</v>
      </c>
      <c r="C62" s="2">
        <f>Dados!B62</f>
        <v>0.70833333333333193</v>
      </c>
      <c r="D62" s="10">
        <f>Dados!C62</f>
        <v>38.781076810033838</v>
      </c>
      <c r="E62" s="1" t="str">
        <f t="shared" si="6"/>
        <v>d</v>
      </c>
      <c r="F62" s="8">
        <f t="shared" si="2"/>
        <v>7552.7947197320709</v>
      </c>
      <c r="G62" s="8">
        <f t="shared" si="5"/>
        <v>0</v>
      </c>
      <c r="H62" s="8">
        <f t="shared" si="3"/>
        <v>0</v>
      </c>
      <c r="I62" s="8">
        <f t="shared" si="4"/>
        <v>52.046227540261697</v>
      </c>
      <c r="J62" s="8">
        <v>55</v>
      </c>
      <c r="K62" s="8">
        <v>65</v>
      </c>
    </row>
    <row r="63" spans="2:11" x14ac:dyDescent="0.2">
      <c r="B63" s="11">
        <f t="shared" si="1"/>
        <v>610</v>
      </c>
      <c r="C63" s="2">
        <f>Dados!B63</f>
        <v>0.71527777777777635</v>
      </c>
      <c r="D63" s="10">
        <f>Dados!C63</f>
        <v>53.838597832743652</v>
      </c>
      <c r="E63" s="1" t="str">
        <f t="shared" si="6"/>
        <v>d</v>
      </c>
      <c r="F63" s="8">
        <f t="shared" si="2"/>
        <v>242024.7517186449</v>
      </c>
      <c r="G63" s="8">
        <f t="shared" si="5"/>
        <v>0</v>
      </c>
      <c r="H63" s="8">
        <f t="shared" si="3"/>
        <v>0</v>
      </c>
      <c r="I63" s="8">
        <f t="shared" si="4"/>
        <v>52.046227540261697</v>
      </c>
      <c r="J63" s="8">
        <v>55</v>
      </c>
      <c r="K63" s="8">
        <v>65</v>
      </c>
    </row>
    <row r="64" spans="2:11" x14ac:dyDescent="0.2">
      <c r="B64" s="11">
        <f t="shared" si="1"/>
        <v>620</v>
      </c>
      <c r="C64" s="2">
        <f>Dados!B64</f>
        <v>0.72222222222222077</v>
      </c>
      <c r="D64" s="10">
        <f>Dados!C64</f>
        <v>40.228312407085205</v>
      </c>
      <c r="E64" s="1" t="str">
        <f t="shared" si="6"/>
        <v>d</v>
      </c>
      <c r="F64" s="8">
        <f t="shared" si="2"/>
        <v>10539.772595532533</v>
      </c>
      <c r="G64" s="8">
        <f t="shared" si="5"/>
        <v>0</v>
      </c>
      <c r="H64" s="8">
        <f t="shared" si="3"/>
        <v>0</v>
      </c>
      <c r="I64" s="8">
        <f t="shared" si="4"/>
        <v>52.046227540261697</v>
      </c>
      <c r="J64" s="8">
        <v>55</v>
      </c>
      <c r="K64" s="8">
        <v>65</v>
      </c>
    </row>
    <row r="65" spans="2:11" x14ac:dyDescent="0.2">
      <c r="B65" s="11">
        <f t="shared" si="1"/>
        <v>630</v>
      </c>
      <c r="C65" s="2">
        <f>Dados!B65</f>
        <v>0.72916666666666519</v>
      </c>
      <c r="D65" s="10">
        <f>Dados!C65</f>
        <v>31.910287359385361</v>
      </c>
      <c r="E65" s="1" t="str">
        <f t="shared" si="6"/>
        <v>d</v>
      </c>
      <c r="F65" s="8">
        <f t="shared" si="2"/>
        <v>1552.4897300602813</v>
      </c>
      <c r="G65" s="8">
        <f t="shared" si="5"/>
        <v>0</v>
      </c>
      <c r="H65" s="8">
        <f t="shared" si="3"/>
        <v>0</v>
      </c>
      <c r="I65" s="8">
        <f t="shared" si="4"/>
        <v>52.046227540261697</v>
      </c>
      <c r="J65" s="8">
        <v>55</v>
      </c>
      <c r="K65" s="8">
        <v>65</v>
      </c>
    </row>
    <row r="66" spans="2:11" x14ac:dyDescent="0.2">
      <c r="B66" s="11">
        <f t="shared" si="1"/>
        <v>640</v>
      </c>
      <c r="C66" s="2">
        <f>Dados!B66</f>
        <v>0.73611111111110961</v>
      </c>
      <c r="D66" s="10">
        <f>Dados!C66</f>
        <v>54.768633798398703</v>
      </c>
      <c r="E66" s="1" t="str">
        <f t="shared" ref="E66:E97" si="7">IF(AND(C66&gt;=P$1,C66&lt;Q$1),"d",IF(AND(C66&gt;=P$2,C66&lt;Q$2),"e","n"))</f>
        <v>d</v>
      </c>
      <c r="F66" s="8">
        <f t="shared" si="2"/>
        <v>299821.91921931377</v>
      </c>
      <c r="G66" s="8">
        <f t="shared" si="5"/>
        <v>0</v>
      </c>
      <c r="H66" s="8">
        <f t="shared" si="3"/>
        <v>0</v>
      </c>
      <c r="I66" s="8">
        <f t="shared" si="4"/>
        <v>52.046227540261697</v>
      </c>
      <c r="J66" s="8">
        <v>55</v>
      </c>
      <c r="K66" s="8">
        <v>65</v>
      </c>
    </row>
    <row r="67" spans="2:11" x14ac:dyDescent="0.2">
      <c r="B67" s="11">
        <f t="shared" ref="B67:B130" si="8">ROUND(C67*60*24,0)-ROUND(C$2*60*24,0)</f>
        <v>650</v>
      </c>
      <c r="C67" s="2">
        <f>Dados!B67</f>
        <v>0.74305555555555403</v>
      </c>
      <c r="D67" s="10">
        <f>Dados!C67</f>
        <v>36.682834346678469</v>
      </c>
      <c r="E67" s="1" t="str">
        <f t="shared" si="7"/>
        <v>d</v>
      </c>
      <c r="F67" s="8">
        <f t="shared" ref="F67:F130" si="9">IF(E67="d",POWER(10,D67/10),0)</f>
        <v>4658.9004928658796</v>
      </c>
      <c r="G67" s="8">
        <f t="shared" ref="G67:G130" si="10">IF(E67="e",POWER(10,D67/10),0)</f>
        <v>0</v>
      </c>
      <c r="H67" s="8">
        <f t="shared" ref="H67:H130" si="11">IF(E67="n",POWER(10,D67/10),0)</f>
        <v>0</v>
      </c>
      <c r="I67" s="8">
        <f t="shared" ref="I67:I130" si="12">IF(E67="d",M$2,IF(E67="e",M$7,M$12))</f>
        <v>52.046227540261697</v>
      </c>
      <c r="J67" s="8">
        <v>55</v>
      </c>
      <c r="K67" s="8">
        <v>65</v>
      </c>
    </row>
    <row r="68" spans="2:11" x14ac:dyDescent="0.2">
      <c r="B68" s="11">
        <f t="shared" si="8"/>
        <v>660</v>
      </c>
      <c r="C68" s="2">
        <f>Dados!B68</f>
        <v>0.74999999999999845</v>
      </c>
      <c r="D68" s="10">
        <f>Dados!C68</f>
        <v>48.443466075714632</v>
      </c>
      <c r="E68" s="1" t="str">
        <f t="shared" si="7"/>
        <v>d</v>
      </c>
      <c r="F68" s="8">
        <f t="shared" si="9"/>
        <v>69878.988119932576</v>
      </c>
      <c r="G68" s="8">
        <f t="shared" si="10"/>
        <v>0</v>
      </c>
      <c r="H68" s="8">
        <f t="shared" si="11"/>
        <v>0</v>
      </c>
      <c r="I68" s="8">
        <f t="shared" si="12"/>
        <v>52.046227540261697</v>
      </c>
      <c r="J68" s="8">
        <v>55</v>
      </c>
      <c r="K68" s="8">
        <v>65</v>
      </c>
    </row>
    <row r="69" spans="2:11" x14ac:dyDescent="0.2">
      <c r="B69" s="11">
        <f t="shared" si="8"/>
        <v>670</v>
      </c>
      <c r="C69" s="2">
        <f>Dados!B69</f>
        <v>0.75694444444444287</v>
      </c>
      <c r="D69" s="10">
        <f>Dados!C69</f>
        <v>52.549520793031029</v>
      </c>
      <c r="E69" s="1" t="str">
        <f t="shared" si="7"/>
        <v>d</v>
      </c>
      <c r="F69" s="8">
        <f t="shared" si="9"/>
        <v>179867.24359959533</v>
      </c>
      <c r="G69" s="8">
        <f t="shared" si="10"/>
        <v>0</v>
      </c>
      <c r="H69" s="8">
        <f t="shared" si="11"/>
        <v>0</v>
      </c>
      <c r="I69" s="8">
        <f t="shared" si="12"/>
        <v>52.046227540261697</v>
      </c>
      <c r="J69" s="8">
        <v>55</v>
      </c>
      <c r="K69" s="8">
        <v>65</v>
      </c>
    </row>
    <row r="70" spans="2:11" x14ac:dyDescent="0.2">
      <c r="B70" s="11">
        <f t="shared" si="8"/>
        <v>680</v>
      </c>
      <c r="C70" s="2">
        <f>Dados!B70</f>
        <v>0.76388888888888729</v>
      </c>
      <c r="D70" s="10">
        <f>Dados!C70</f>
        <v>36.103600864425189</v>
      </c>
      <c r="E70" s="1" t="str">
        <f t="shared" si="7"/>
        <v>d</v>
      </c>
      <c r="F70" s="8">
        <f t="shared" si="9"/>
        <v>4077.1818894806156</v>
      </c>
      <c r="G70" s="8">
        <f t="shared" si="10"/>
        <v>0</v>
      </c>
      <c r="H70" s="8">
        <f t="shared" si="11"/>
        <v>0</v>
      </c>
      <c r="I70" s="8">
        <f t="shared" si="12"/>
        <v>52.046227540261697</v>
      </c>
      <c r="J70" s="8">
        <v>55</v>
      </c>
      <c r="K70" s="8">
        <v>65</v>
      </c>
    </row>
    <row r="71" spans="2:11" x14ac:dyDescent="0.2">
      <c r="B71" s="11">
        <f t="shared" si="8"/>
        <v>690</v>
      </c>
      <c r="C71" s="2">
        <f>Dados!B71</f>
        <v>0.77083333333333171</v>
      </c>
      <c r="D71" s="10">
        <f>Dados!C71</f>
        <v>30.793424063698669</v>
      </c>
      <c r="E71" s="1" t="str">
        <f t="shared" si="7"/>
        <v>d</v>
      </c>
      <c r="F71" s="8">
        <f t="shared" si="9"/>
        <v>1200.4453850595194</v>
      </c>
      <c r="G71" s="8">
        <f t="shared" si="10"/>
        <v>0</v>
      </c>
      <c r="H71" s="8">
        <f t="shared" si="11"/>
        <v>0</v>
      </c>
      <c r="I71" s="8">
        <f t="shared" si="12"/>
        <v>52.046227540261697</v>
      </c>
      <c r="J71" s="8">
        <v>55</v>
      </c>
      <c r="K71" s="8">
        <v>65</v>
      </c>
    </row>
    <row r="72" spans="2:11" x14ac:dyDescent="0.2">
      <c r="B72" s="11">
        <f t="shared" si="8"/>
        <v>700</v>
      </c>
      <c r="C72" s="2">
        <f>Dados!B72</f>
        <v>0.77777777777777612</v>
      </c>
      <c r="D72" s="10">
        <f>Dados!C72</f>
        <v>52.326088403501892</v>
      </c>
      <c r="E72" s="1" t="str">
        <f t="shared" si="7"/>
        <v>d</v>
      </c>
      <c r="F72" s="8">
        <f t="shared" si="9"/>
        <v>170847.58346612946</v>
      </c>
      <c r="G72" s="8">
        <f t="shared" si="10"/>
        <v>0</v>
      </c>
      <c r="H72" s="8">
        <f t="shared" si="11"/>
        <v>0</v>
      </c>
      <c r="I72" s="8">
        <f t="shared" si="12"/>
        <v>52.046227540261697</v>
      </c>
      <c r="J72" s="8">
        <v>55</v>
      </c>
      <c r="K72" s="8">
        <v>65</v>
      </c>
    </row>
    <row r="73" spans="2:11" x14ac:dyDescent="0.2">
      <c r="B73" s="11">
        <f t="shared" si="8"/>
        <v>710</v>
      </c>
      <c r="C73" s="2">
        <f>Dados!B73</f>
        <v>0.78472222222222054</v>
      </c>
      <c r="D73" s="10">
        <f>Dados!C73</f>
        <v>59.981571449118178</v>
      </c>
      <c r="E73" s="1" t="str">
        <f t="shared" si="7"/>
        <v>d</v>
      </c>
      <c r="F73" s="8">
        <f t="shared" si="9"/>
        <v>995765.65955229022</v>
      </c>
      <c r="G73" s="8">
        <f t="shared" si="10"/>
        <v>0</v>
      </c>
      <c r="H73" s="8">
        <f t="shared" si="11"/>
        <v>0</v>
      </c>
      <c r="I73" s="8">
        <f t="shared" si="12"/>
        <v>52.046227540261697</v>
      </c>
      <c r="J73" s="8">
        <v>55</v>
      </c>
      <c r="K73" s="8">
        <v>65</v>
      </c>
    </row>
    <row r="74" spans="2:11" x14ac:dyDescent="0.2">
      <c r="B74" s="11">
        <f t="shared" si="8"/>
        <v>720</v>
      </c>
      <c r="C74" s="2">
        <f>Dados!B74</f>
        <v>0.79166666666666496</v>
      </c>
      <c r="D74" s="10">
        <f>Dados!C74</f>
        <v>43.961594544585864</v>
      </c>
      <c r="E74" s="1" t="str">
        <f t="shared" si="7"/>
        <v>d</v>
      </c>
      <c r="F74" s="8">
        <f t="shared" si="9"/>
        <v>24897.712885873025</v>
      </c>
      <c r="G74" s="8">
        <f t="shared" si="10"/>
        <v>0</v>
      </c>
      <c r="H74" s="8">
        <f t="shared" si="11"/>
        <v>0</v>
      </c>
      <c r="I74" s="8">
        <f t="shared" si="12"/>
        <v>52.046227540261697</v>
      </c>
      <c r="J74" s="8">
        <v>55</v>
      </c>
      <c r="K74" s="8">
        <v>65</v>
      </c>
    </row>
    <row r="75" spans="2:11" x14ac:dyDescent="0.2">
      <c r="B75" s="11">
        <f t="shared" si="8"/>
        <v>730</v>
      </c>
      <c r="C75" s="2">
        <f>Dados!B75</f>
        <v>0.79861111111110938</v>
      </c>
      <c r="D75" s="10">
        <f>Dados!C75</f>
        <v>54.974770116721523</v>
      </c>
      <c r="E75" s="1" t="str">
        <f t="shared" si="7"/>
        <v>d</v>
      </c>
      <c r="F75" s="8">
        <f t="shared" si="9"/>
        <v>314395.99979369558</v>
      </c>
      <c r="G75" s="8">
        <f t="shared" si="10"/>
        <v>0</v>
      </c>
      <c r="H75" s="8">
        <f t="shared" si="11"/>
        <v>0</v>
      </c>
      <c r="I75" s="8">
        <f t="shared" si="12"/>
        <v>52.046227540261697</v>
      </c>
      <c r="J75" s="8">
        <v>55</v>
      </c>
      <c r="K75" s="8">
        <v>65</v>
      </c>
    </row>
    <row r="76" spans="2:11" x14ac:dyDescent="0.2">
      <c r="B76" s="11">
        <f t="shared" si="8"/>
        <v>740</v>
      </c>
      <c r="C76" s="2">
        <f>Dados!B76</f>
        <v>0.8055555555555538</v>
      </c>
      <c r="D76" s="10">
        <f>Dados!C76</f>
        <v>40.208302584766891</v>
      </c>
      <c r="E76" s="1" t="str">
        <f t="shared" si="7"/>
        <v>d</v>
      </c>
      <c r="F76" s="8">
        <f t="shared" si="9"/>
        <v>10491.32301128401</v>
      </c>
      <c r="G76" s="8">
        <f t="shared" si="10"/>
        <v>0</v>
      </c>
      <c r="H76" s="8">
        <f t="shared" si="11"/>
        <v>0</v>
      </c>
      <c r="I76" s="8">
        <f t="shared" si="12"/>
        <v>52.046227540261697</v>
      </c>
      <c r="J76" s="8">
        <v>55</v>
      </c>
      <c r="K76" s="8">
        <v>65</v>
      </c>
    </row>
    <row r="77" spans="2:11" x14ac:dyDescent="0.2">
      <c r="B77" s="11">
        <f t="shared" si="8"/>
        <v>750</v>
      </c>
      <c r="C77" s="2">
        <f>Dados!B77</f>
        <v>0.81249999999999822</v>
      </c>
      <c r="D77" s="10">
        <f>Dados!C77</f>
        <v>59.730738803026924</v>
      </c>
      <c r="E77" s="1" t="str">
        <f t="shared" si="7"/>
        <v>d</v>
      </c>
      <c r="F77" s="8">
        <f t="shared" si="9"/>
        <v>939883.18583631318</v>
      </c>
      <c r="G77" s="8">
        <f t="shared" si="10"/>
        <v>0</v>
      </c>
      <c r="H77" s="8">
        <f t="shared" si="11"/>
        <v>0</v>
      </c>
      <c r="I77" s="8">
        <f t="shared" si="12"/>
        <v>52.046227540261697</v>
      </c>
      <c r="J77" s="8">
        <v>55</v>
      </c>
      <c r="K77" s="8">
        <v>65</v>
      </c>
    </row>
    <row r="78" spans="2:11" x14ac:dyDescent="0.2">
      <c r="B78" s="11">
        <f t="shared" si="8"/>
        <v>760</v>
      </c>
      <c r="C78" s="2">
        <f>Dados!B78</f>
        <v>0.81944444444444264</v>
      </c>
      <c r="D78" s="10">
        <f>Dados!C78</f>
        <v>42.111053535289038</v>
      </c>
      <c r="E78" s="1" t="str">
        <f t="shared" si="7"/>
        <v>d</v>
      </c>
      <c r="F78" s="8">
        <f t="shared" si="9"/>
        <v>16259.431380852984</v>
      </c>
      <c r="G78" s="8">
        <f t="shared" si="10"/>
        <v>0</v>
      </c>
      <c r="H78" s="8">
        <f t="shared" si="11"/>
        <v>0</v>
      </c>
      <c r="I78" s="8">
        <f t="shared" si="12"/>
        <v>52.046227540261697</v>
      </c>
      <c r="J78" s="8">
        <v>55</v>
      </c>
      <c r="K78" s="8">
        <v>65</v>
      </c>
    </row>
    <row r="79" spans="2:11" x14ac:dyDescent="0.2">
      <c r="B79" s="11">
        <f t="shared" si="8"/>
        <v>770</v>
      </c>
      <c r="C79" s="2">
        <f>Dados!B79</f>
        <v>0.82638888888888706</v>
      </c>
      <c r="D79" s="10">
        <f>Dados!C79</f>
        <v>36.322015654623669</v>
      </c>
      <c r="E79" s="1" t="str">
        <f t="shared" si="7"/>
        <v>d</v>
      </c>
      <c r="F79" s="8">
        <f t="shared" si="9"/>
        <v>4287.4746519851442</v>
      </c>
      <c r="G79" s="8">
        <f t="shared" si="10"/>
        <v>0</v>
      </c>
      <c r="H79" s="8">
        <f t="shared" si="11"/>
        <v>0</v>
      </c>
      <c r="I79" s="8">
        <f t="shared" si="12"/>
        <v>52.046227540261697</v>
      </c>
      <c r="J79" s="8">
        <v>55</v>
      </c>
      <c r="K79" s="8">
        <v>65</v>
      </c>
    </row>
    <row r="80" spans="2:11" x14ac:dyDescent="0.2">
      <c r="B80" s="11">
        <f t="shared" si="8"/>
        <v>780</v>
      </c>
      <c r="C80" s="2">
        <f>Dados!B80</f>
        <v>0.83333333333333148</v>
      </c>
      <c r="D80" s="10">
        <f>Dados!C80</f>
        <v>35.729963860885249</v>
      </c>
      <c r="E80" s="1" t="str">
        <f t="shared" si="7"/>
        <v>d</v>
      </c>
      <c r="F80" s="8">
        <f t="shared" si="9"/>
        <v>3741.0747518409398</v>
      </c>
      <c r="G80" s="8">
        <f t="shared" si="10"/>
        <v>0</v>
      </c>
      <c r="H80" s="8">
        <f t="shared" si="11"/>
        <v>0</v>
      </c>
      <c r="I80" s="8">
        <f t="shared" si="12"/>
        <v>52.046227540261697</v>
      </c>
      <c r="J80" s="8">
        <v>55</v>
      </c>
      <c r="K80" s="8">
        <v>65</v>
      </c>
    </row>
    <row r="81" spans="2:11" x14ac:dyDescent="0.2">
      <c r="B81" s="11">
        <f t="shared" si="8"/>
        <v>790</v>
      </c>
      <c r="C81" s="2">
        <f>Dados!B81</f>
        <v>0.8402777777777759</v>
      </c>
      <c r="D81" s="10">
        <f>Dados!C81</f>
        <v>30.251759241805743</v>
      </c>
      <c r="E81" s="1" t="str">
        <f t="shared" si="7"/>
        <v>e</v>
      </c>
      <c r="F81" s="8">
        <f t="shared" si="9"/>
        <v>0</v>
      </c>
      <c r="G81" s="8">
        <f t="shared" si="10"/>
        <v>1059.6828950136933</v>
      </c>
      <c r="H81" s="8">
        <f t="shared" si="11"/>
        <v>0</v>
      </c>
      <c r="I81" s="8">
        <f t="shared" si="12"/>
        <v>40.87273455773186</v>
      </c>
      <c r="J81" s="8">
        <v>55</v>
      </c>
      <c r="K81" s="8">
        <v>65</v>
      </c>
    </row>
    <row r="82" spans="2:11" x14ac:dyDescent="0.2">
      <c r="B82" s="11">
        <f t="shared" si="8"/>
        <v>800</v>
      </c>
      <c r="C82" s="2">
        <f>Dados!B82</f>
        <v>0.84722222222222032</v>
      </c>
      <c r="D82" s="10">
        <f>Dados!C82</f>
        <v>44.338752948003112</v>
      </c>
      <c r="E82" s="1" t="str">
        <f t="shared" si="7"/>
        <v>e</v>
      </c>
      <c r="F82" s="8">
        <f t="shared" si="9"/>
        <v>0</v>
      </c>
      <c r="G82" s="8">
        <f t="shared" si="10"/>
        <v>27156.593706718926</v>
      </c>
      <c r="H82" s="8">
        <f t="shared" si="11"/>
        <v>0</v>
      </c>
      <c r="I82" s="8">
        <f t="shared" si="12"/>
        <v>40.87273455773186</v>
      </c>
      <c r="J82" s="8">
        <v>55</v>
      </c>
      <c r="K82" s="8">
        <v>65</v>
      </c>
    </row>
    <row r="83" spans="2:11" x14ac:dyDescent="0.2">
      <c r="B83" s="11">
        <f t="shared" si="8"/>
        <v>810</v>
      </c>
      <c r="C83" s="2">
        <f>Dados!B83</f>
        <v>0.85416666666666474</v>
      </c>
      <c r="D83" s="10">
        <f>Dados!C83</f>
        <v>40.40902811697768</v>
      </c>
      <c r="E83" s="1" t="str">
        <f t="shared" si="7"/>
        <v>e</v>
      </c>
      <c r="F83" s="8">
        <f t="shared" si="9"/>
        <v>0</v>
      </c>
      <c r="G83" s="8">
        <f t="shared" si="10"/>
        <v>10987.599266572981</v>
      </c>
      <c r="H83" s="8">
        <f t="shared" si="11"/>
        <v>0</v>
      </c>
      <c r="I83" s="8">
        <f t="shared" si="12"/>
        <v>40.87273455773186</v>
      </c>
      <c r="J83" s="8">
        <v>55</v>
      </c>
      <c r="K83" s="8">
        <v>65</v>
      </c>
    </row>
    <row r="84" spans="2:11" x14ac:dyDescent="0.2">
      <c r="B84" s="11">
        <f t="shared" si="8"/>
        <v>820</v>
      </c>
      <c r="C84" s="2">
        <f>Dados!B84</f>
        <v>0.86111111111110916</v>
      </c>
      <c r="D84" s="10">
        <f>Dados!C84</f>
        <v>33.235795854945479</v>
      </c>
      <c r="E84" s="1" t="str">
        <f t="shared" si="7"/>
        <v>e</v>
      </c>
      <c r="F84" s="8">
        <f t="shared" si="9"/>
        <v>0</v>
      </c>
      <c r="G84" s="8">
        <f t="shared" si="10"/>
        <v>2106.5879008548204</v>
      </c>
      <c r="H84" s="8">
        <f t="shared" si="11"/>
        <v>0</v>
      </c>
      <c r="I84" s="8">
        <f t="shared" si="12"/>
        <v>40.87273455773186</v>
      </c>
      <c r="J84" s="8">
        <v>55</v>
      </c>
      <c r="K84" s="8">
        <v>65</v>
      </c>
    </row>
    <row r="85" spans="2:11" x14ac:dyDescent="0.2">
      <c r="B85" s="11">
        <f t="shared" si="8"/>
        <v>830</v>
      </c>
      <c r="C85" s="2">
        <f>Dados!B85</f>
        <v>0.86805555555555358</v>
      </c>
      <c r="D85" s="10">
        <f>Dados!C85</f>
        <v>37.258348982525021</v>
      </c>
      <c r="E85" s="1" t="str">
        <f t="shared" si="7"/>
        <v>e</v>
      </c>
      <c r="F85" s="8">
        <f t="shared" si="9"/>
        <v>0</v>
      </c>
      <c r="G85" s="8">
        <f t="shared" si="10"/>
        <v>5319.0601099910091</v>
      </c>
      <c r="H85" s="8">
        <f t="shared" si="11"/>
        <v>0</v>
      </c>
      <c r="I85" s="8">
        <f t="shared" si="12"/>
        <v>40.87273455773186</v>
      </c>
      <c r="J85" s="8">
        <v>55</v>
      </c>
      <c r="K85" s="8">
        <v>65</v>
      </c>
    </row>
    <row r="86" spans="2:11" x14ac:dyDescent="0.2">
      <c r="B86" s="11">
        <f t="shared" si="8"/>
        <v>840</v>
      </c>
      <c r="C86" s="2">
        <f>Dados!B86</f>
        <v>0.874999999999998</v>
      </c>
      <c r="D86" s="10">
        <f>Dados!C86</f>
        <v>26.712922728263237</v>
      </c>
      <c r="E86" s="1" t="str">
        <f t="shared" si="7"/>
        <v>e</v>
      </c>
      <c r="F86" s="8">
        <f t="shared" si="9"/>
        <v>0</v>
      </c>
      <c r="G86" s="8">
        <f t="shared" si="10"/>
        <v>469.12899179452018</v>
      </c>
      <c r="H86" s="8">
        <f t="shared" si="11"/>
        <v>0</v>
      </c>
      <c r="I86" s="8">
        <f t="shared" si="12"/>
        <v>40.87273455773186</v>
      </c>
      <c r="J86" s="8">
        <v>55</v>
      </c>
      <c r="K86" s="8">
        <v>65</v>
      </c>
    </row>
    <row r="87" spans="2:11" x14ac:dyDescent="0.2">
      <c r="B87" s="11">
        <f t="shared" si="8"/>
        <v>850</v>
      </c>
      <c r="C87" s="2">
        <f>Dados!B87</f>
        <v>0.88194444444444242</v>
      </c>
      <c r="D87" s="10">
        <f>Dados!C87</f>
        <v>38.715131264163617</v>
      </c>
      <c r="E87" s="1" t="str">
        <f t="shared" si="7"/>
        <v>e</v>
      </c>
      <c r="F87" s="8">
        <f t="shared" si="9"/>
        <v>0</v>
      </c>
      <c r="G87" s="8">
        <f t="shared" si="10"/>
        <v>7438.975466409981</v>
      </c>
      <c r="H87" s="8">
        <f t="shared" si="11"/>
        <v>0</v>
      </c>
      <c r="I87" s="8">
        <f t="shared" si="12"/>
        <v>40.87273455773186</v>
      </c>
      <c r="J87" s="8">
        <v>55</v>
      </c>
      <c r="K87" s="8">
        <v>65</v>
      </c>
    </row>
    <row r="88" spans="2:11" x14ac:dyDescent="0.2">
      <c r="B88" s="11">
        <f t="shared" si="8"/>
        <v>860</v>
      </c>
      <c r="C88" s="2">
        <f>Dados!B88</f>
        <v>0.88888888888888684</v>
      </c>
      <c r="D88" s="10">
        <f>Dados!C88</f>
        <v>41.597430174786751</v>
      </c>
      <c r="E88" s="1" t="str">
        <f t="shared" si="7"/>
        <v>e</v>
      </c>
      <c r="F88" s="8">
        <f t="shared" si="9"/>
        <v>0</v>
      </c>
      <c r="G88" s="8">
        <f t="shared" si="10"/>
        <v>14445.847221669608</v>
      </c>
      <c r="H88" s="8">
        <f t="shared" si="11"/>
        <v>0</v>
      </c>
      <c r="I88" s="8">
        <f t="shared" si="12"/>
        <v>40.87273455773186</v>
      </c>
      <c r="J88" s="8">
        <v>55</v>
      </c>
      <c r="K88" s="8">
        <v>65</v>
      </c>
    </row>
    <row r="89" spans="2:11" x14ac:dyDescent="0.2">
      <c r="B89" s="11">
        <f t="shared" si="8"/>
        <v>870</v>
      </c>
      <c r="C89" s="2">
        <f>Dados!B89</f>
        <v>0.89583333333333126</v>
      </c>
      <c r="D89" s="10">
        <f>Dados!C89</f>
        <v>40.161905694823304</v>
      </c>
      <c r="E89" s="1" t="str">
        <f t="shared" si="7"/>
        <v>e</v>
      </c>
      <c r="F89" s="8">
        <f t="shared" si="9"/>
        <v>0</v>
      </c>
      <c r="G89" s="8">
        <f t="shared" si="10"/>
        <v>10379.837857293931</v>
      </c>
      <c r="H89" s="8">
        <f t="shared" si="11"/>
        <v>0</v>
      </c>
      <c r="I89" s="8">
        <f t="shared" si="12"/>
        <v>40.87273455773186</v>
      </c>
      <c r="J89" s="8">
        <v>55</v>
      </c>
      <c r="K89" s="8">
        <v>65</v>
      </c>
    </row>
    <row r="90" spans="2:11" x14ac:dyDescent="0.2">
      <c r="B90" s="11">
        <f t="shared" si="8"/>
        <v>880</v>
      </c>
      <c r="C90" s="2">
        <f>Dados!B90</f>
        <v>0.90277777777777568</v>
      </c>
      <c r="D90" s="10">
        <f>Dados!C90</f>
        <v>21.327206569112942</v>
      </c>
      <c r="E90" s="1" t="str">
        <f t="shared" si="7"/>
        <v>e</v>
      </c>
      <c r="F90" s="8">
        <f t="shared" si="9"/>
        <v>0</v>
      </c>
      <c r="G90" s="8">
        <f t="shared" si="10"/>
        <v>135.74400450428436</v>
      </c>
      <c r="H90" s="8">
        <f t="shared" si="11"/>
        <v>0</v>
      </c>
      <c r="I90" s="8">
        <f t="shared" si="12"/>
        <v>40.87273455773186</v>
      </c>
      <c r="J90" s="8">
        <v>55</v>
      </c>
      <c r="K90" s="8">
        <v>65</v>
      </c>
    </row>
    <row r="91" spans="2:11" x14ac:dyDescent="0.2">
      <c r="B91" s="11">
        <f t="shared" si="8"/>
        <v>890</v>
      </c>
      <c r="C91" s="2">
        <f>Dados!B91</f>
        <v>0.9097222222222201</v>
      </c>
      <c r="D91" s="10">
        <f>Dados!C91</f>
        <v>28.293749772152069</v>
      </c>
      <c r="E91" s="1" t="str">
        <f t="shared" si="7"/>
        <v>e</v>
      </c>
      <c r="F91" s="8">
        <f t="shared" si="9"/>
        <v>0</v>
      </c>
      <c r="G91" s="8">
        <f t="shared" si="10"/>
        <v>675.11067812648378</v>
      </c>
      <c r="H91" s="8">
        <f t="shared" si="11"/>
        <v>0</v>
      </c>
      <c r="I91" s="8">
        <f t="shared" si="12"/>
        <v>40.87273455773186</v>
      </c>
      <c r="J91" s="8">
        <v>55</v>
      </c>
      <c r="K91" s="8">
        <v>65</v>
      </c>
    </row>
    <row r="92" spans="2:11" x14ac:dyDescent="0.2">
      <c r="B92" s="11">
        <f t="shared" si="8"/>
        <v>900</v>
      </c>
      <c r="C92" s="2">
        <f>Dados!B92</f>
        <v>0.91666666666666452</v>
      </c>
      <c r="D92" s="10">
        <f>Dados!C92</f>
        <v>42.707134867221541</v>
      </c>
      <c r="E92" s="1" t="str">
        <f t="shared" si="7"/>
        <v>e</v>
      </c>
      <c r="F92" s="8">
        <f t="shared" si="9"/>
        <v>0</v>
      </c>
      <c r="G92" s="8">
        <f t="shared" si="10"/>
        <v>18651.488066455291</v>
      </c>
      <c r="H92" s="8">
        <f t="shared" si="11"/>
        <v>0</v>
      </c>
      <c r="I92" s="8">
        <f t="shared" si="12"/>
        <v>40.87273455773186</v>
      </c>
      <c r="J92" s="8">
        <v>55</v>
      </c>
      <c r="K92" s="8">
        <v>65</v>
      </c>
    </row>
    <row r="93" spans="2:11" x14ac:dyDescent="0.2">
      <c r="B93" s="11">
        <f t="shared" si="8"/>
        <v>910</v>
      </c>
      <c r="C93" s="2">
        <f>Dados!B93</f>
        <v>0.92361111111110894</v>
      </c>
      <c r="D93" s="10">
        <f>Dados!C93</f>
        <v>43.650156659684455</v>
      </c>
      <c r="E93" s="1" t="str">
        <f t="shared" si="7"/>
        <v>e</v>
      </c>
      <c r="F93" s="8">
        <f t="shared" si="9"/>
        <v>0</v>
      </c>
      <c r="G93" s="8">
        <f t="shared" si="10"/>
        <v>23174.782450583782</v>
      </c>
      <c r="H93" s="8">
        <f t="shared" si="11"/>
        <v>0</v>
      </c>
      <c r="I93" s="8">
        <f t="shared" si="12"/>
        <v>40.87273455773186</v>
      </c>
      <c r="J93" s="8">
        <v>55</v>
      </c>
      <c r="K93" s="8">
        <v>65</v>
      </c>
    </row>
    <row r="94" spans="2:11" x14ac:dyDescent="0.2">
      <c r="B94" s="11">
        <f t="shared" si="8"/>
        <v>920</v>
      </c>
      <c r="C94" s="2">
        <f>Dados!B94</f>
        <v>0.93055555555555336</v>
      </c>
      <c r="D94" s="10">
        <f>Dados!C94</f>
        <v>38.123296750731711</v>
      </c>
      <c r="E94" s="1" t="str">
        <f t="shared" si="7"/>
        <v>e</v>
      </c>
      <c r="F94" s="8">
        <f t="shared" si="9"/>
        <v>0</v>
      </c>
      <c r="G94" s="8">
        <f t="shared" si="10"/>
        <v>6491.2700206283707</v>
      </c>
      <c r="H94" s="8">
        <f t="shared" si="11"/>
        <v>0</v>
      </c>
      <c r="I94" s="8">
        <f t="shared" si="12"/>
        <v>40.87273455773186</v>
      </c>
      <c r="J94" s="8">
        <v>55</v>
      </c>
      <c r="K94" s="8">
        <v>65</v>
      </c>
    </row>
    <row r="95" spans="2:11" x14ac:dyDescent="0.2">
      <c r="B95" s="11">
        <f t="shared" si="8"/>
        <v>930</v>
      </c>
      <c r="C95" s="2">
        <f>Dados!B95</f>
        <v>0.93749999999999778</v>
      </c>
      <c r="D95" s="10">
        <f>Dados!C95</f>
        <v>38.442478627621121</v>
      </c>
      <c r="E95" s="1" t="str">
        <f t="shared" si="7"/>
        <v>e</v>
      </c>
      <c r="F95" s="8">
        <f t="shared" si="9"/>
        <v>0</v>
      </c>
      <c r="G95" s="8">
        <f t="shared" si="10"/>
        <v>6986.3101657487259</v>
      </c>
      <c r="H95" s="8">
        <f t="shared" si="11"/>
        <v>0</v>
      </c>
      <c r="I95" s="8">
        <f t="shared" si="12"/>
        <v>40.87273455773186</v>
      </c>
      <c r="J95" s="8">
        <v>55</v>
      </c>
      <c r="K95" s="8">
        <v>65</v>
      </c>
    </row>
    <row r="96" spans="2:11" x14ac:dyDescent="0.2">
      <c r="B96" s="11">
        <f t="shared" si="8"/>
        <v>940</v>
      </c>
      <c r="C96" s="2">
        <f>Dados!B96</f>
        <v>0.9444444444444422</v>
      </c>
      <c r="D96" s="10">
        <f>Dados!C96</f>
        <v>39.188304203807498</v>
      </c>
      <c r="E96" s="1" t="str">
        <f t="shared" si="7"/>
        <v>e</v>
      </c>
      <c r="F96" s="8">
        <f t="shared" si="9"/>
        <v>0</v>
      </c>
      <c r="G96" s="8">
        <f t="shared" si="10"/>
        <v>8295.2679769227379</v>
      </c>
      <c r="H96" s="8">
        <f t="shared" si="11"/>
        <v>0</v>
      </c>
      <c r="I96" s="8">
        <f t="shared" si="12"/>
        <v>40.87273455773186</v>
      </c>
      <c r="J96" s="8">
        <v>55</v>
      </c>
      <c r="K96" s="8">
        <v>65</v>
      </c>
    </row>
    <row r="97" spans="2:11" x14ac:dyDescent="0.2">
      <c r="B97" s="11">
        <f t="shared" si="8"/>
        <v>950</v>
      </c>
      <c r="C97" s="2">
        <f>Dados!B97</f>
        <v>0.95138888888888662</v>
      </c>
      <c r="D97" s="10">
        <f>Dados!C97</f>
        <v>42.13836104947741</v>
      </c>
      <c r="E97" s="1" t="str">
        <f t="shared" si="7"/>
        <v>e</v>
      </c>
      <c r="F97" s="8">
        <f t="shared" si="9"/>
        <v>0</v>
      </c>
      <c r="G97" s="8">
        <f t="shared" si="10"/>
        <v>16361.989323784066</v>
      </c>
      <c r="H97" s="8">
        <f t="shared" si="11"/>
        <v>0</v>
      </c>
      <c r="I97" s="8">
        <f t="shared" si="12"/>
        <v>40.87273455773186</v>
      </c>
      <c r="J97" s="8">
        <v>55</v>
      </c>
      <c r="K97" s="8">
        <v>65</v>
      </c>
    </row>
    <row r="98" spans="2:11" x14ac:dyDescent="0.2">
      <c r="B98" s="11">
        <f t="shared" si="8"/>
        <v>960</v>
      </c>
      <c r="C98" s="2">
        <f>Dados!B98</f>
        <v>0.95833333333333104</v>
      </c>
      <c r="D98" s="10">
        <f>Dados!C98</f>
        <v>47.776238602359214</v>
      </c>
      <c r="E98" s="1" t="str">
        <f t="shared" ref="E98:E129" si="13">IF(AND(C98&gt;=P$1,C98&lt;Q$1),"d",IF(AND(C98&gt;=P$2,C98&lt;Q$2),"e","n"))</f>
        <v>e</v>
      </c>
      <c r="F98" s="8">
        <f t="shared" si="9"/>
        <v>0</v>
      </c>
      <c r="G98" s="8">
        <f t="shared" si="10"/>
        <v>59927.182580714216</v>
      </c>
      <c r="H98" s="8">
        <f t="shared" si="11"/>
        <v>0</v>
      </c>
      <c r="I98" s="8">
        <f t="shared" si="12"/>
        <v>40.87273455773186</v>
      </c>
      <c r="J98" s="8">
        <v>55</v>
      </c>
      <c r="K98" s="8">
        <v>65</v>
      </c>
    </row>
    <row r="99" spans="2:11" x14ac:dyDescent="0.2">
      <c r="B99" s="11">
        <f t="shared" si="8"/>
        <v>970</v>
      </c>
      <c r="C99" s="2">
        <f>Dados!B99</f>
        <v>0.96527777777777546</v>
      </c>
      <c r="D99" s="10">
        <f>Dados!C99</f>
        <v>37.267421701740922</v>
      </c>
      <c r="E99" s="1" t="str">
        <f t="shared" si="13"/>
        <v>n</v>
      </c>
      <c r="F99" s="8">
        <f t="shared" si="9"/>
        <v>0</v>
      </c>
      <c r="G99" s="8">
        <f t="shared" si="10"/>
        <v>0</v>
      </c>
      <c r="H99" s="8">
        <f t="shared" si="11"/>
        <v>5330.1836180130458</v>
      </c>
      <c r="I99" s="8">
        <f t="shared" si="12"/>
        <v>32.661858739667053</v>
      </c>
      <c r="J99" s="8">
        <v>45</v>
      </c>
      <c r="K99" s="8">
        <v>55</v>
      </c>
    </row>
    <row r="100" spans="2:11" x14ac:dyDescent="0.2">
      <c r="B100" s="11">
        <f t="shared" si="8"/>
        <v>980</v>
      </c>
      <c r="C100" s="2">
        <f>Dados!B100</f>
        <v>0.97222222222221988</v>
      </c>
      <c r="D100" s="10">
        <f>Dados!C100</f>
        <v>23.761836759638697</v>
      </c>
      <c r="E100" s="1" t="str">
        <f t="shared" si="13"/>
        <v>n</v>
      </c>
      <c r="F100" s="8">
        <f t="shared" si="9"/>
        <v>0</v>
      </c>
      <c r="G100" s="8">
        <f t="shared" si="10"/>
        <v>0</v>
      </c>
      <c r="H100" s="8">
        <f t="shared" si="11"/>
        <v>237.78457351872345</v>
      </c>
      <c r="I100" s="8">
        <f t="shared" si="12"/>
        <v>32.661858739667053</v>
      </c>
      <c r="J100" s="8">
        <v>45</v>
      </c>
      <c r="K100" s="8">
        <v>55</v>
      </c>
    </row>
    <row r="101" spans="2:11" x14ac:dyDescent="0.2">
      <c r="B101" s="11">
        <f t="shared" si="8"/>
        <v>990</v>
      </c>
      <c r="C101" s="2">
        <f>Dados!B101</f>
        <v>0.9791666666666643</v>
      </c>
      <c r="D101" s="10">
        <f>Dados!C101</f>
        <v>20.248673515745679</v>
      </c>
      <c r="E101" s="1" t="str">
        <f t="shared" si="13"/>
        <v>n</v>
      </c>
      <c r="F101" s="8">
        <f t="shared" si="9"/>
        <v>0</v>
      </c>
      <c r="G101" s="8">
        <f t="shared" si="10"/>
        <v>0</v>
      </c>
      <c r="H101" s="8">
        <f t="shared" si="11"/>
        <v>105.89302421748937</v>
      </c>
      <c r="I101" s="8">
        <f t="shared" si="12"/>
        <v>32.661858739667053</v>
      </c>
      <c r="J101" s="8">
        <v>45</v>
      </c>
      <c r="K101" s="8">
        <v>55</v>
      </c>
    </row>
    <row r="102" spans="2:11" x14ac:dyDescent="0.2">
      <c r="B102" s="11">
        <f t="shared" si="8"/>
        <v>1000</v>
      </c>
      <c r="C102" s="2">
        <f>Dados!B102</f>
        <v>0.98611111111110872</v>
      </c>
      <c r="D102" s="10">
        <f>Dados!C102</f>
        <v>41.579405214386689</v>
      </c>
      <c r="E102" s="1" t="str">
        <f t="shared" si="13"/>
        <v>n</v>
      </c>
      <c r="F102" s="8">
        <f t="shared" si="9"/>
        <v>0</v>
      </c>
      <c r="G102" s="8">
        <f t="shared" si="10"/>
        <v>0</v>
      </c>
      <c r="H102" s="8">
        <f t="shared" si="11"/>
        <v>14386.015418826211</v>
      </c>
      <c r="I102" s="8">
        <f t="shared" si="12"/>
        <v>32.661858739667053</v>
      </c>
      <c r="J102" s="8">
        <v>45</v>
      </c>
      <c r="K102" s="8">
        <v>55</v>
      </c>
    </row>
    <row r="103" spans="2:11" x14ac:dyDescent="0.2">
      <c r="B103" s="11">
        <f t="shared" si="8"/>
        <v>1010</v>
      </c>
      <c r="C103" s="2">
        <f>Dados!B103</f>
        <v>0.99305555555555314</v>
      </c>
      <c r="D103" s="10">
        <f>Dados!C103</f>
        <v>18.136977886945242</v>
      </c>
      <c r="E103" s="1" t="str">
        <f t="shared" si="13"/>
        <v>n</v>
      </c>
      <c r="F103" s="8">
        <f t="shared" si="9"/>
        <v>0</v>
      </c>
      <c r="G103" s="8">
        <f t="shared" si="10"/>
        <v>0</v>
      </c>
      <c r="H103" s="8">
        <f t="shared" si="11"/>
        <v>65.117510493707002</v>
      </c>
      <c r="I103" s="8">
        <f t="shared" si="12"/>
        <v>32.661858739667053</v>
      </c>
      <c r="J103" s="8">
        <v>45</v>
      </c>
      <c r="K103" s="8">
        <v>55</v>
      </c>
    </row>
    <row r="104" spans="2:11" x14ac:dyDescent="0.2">
      <c r="B104" s="11">
        <f t="shared" si="8"/>
        <v>1020</v>
      </c>
      <c r="C104" s="2">
        <f>Dados!B104</f>
        <v>0.99999999999999756</v>
      </c>
      <c r="D104" s="10">
        <f>Dados!C104</f>
        <v>30.501308156341597</v>
      </c>
      <c r="E104" s="1" t="str">
        <f t="shared" si="13"/>
        <v>n</v>
      </c>
      <c r="F104" s="8">
        <f t="shared" si="9"/>
        <v>0</v>
      </c>
      <c r="G104" s="8">
        <f t="shared" si="10"/>
        <v>0</v>
      </c>
      <c r="H104" s="8">
        <f t="shared" si="11"/>
        <v>1122.3564730190137</v>
      </c>
      <c r="I104" s="8">
        <f t="shared" si="12"/>
        <v>32.661858739667053</v>
      </c>
      <c r="J104" s="8">
        <v>45</v>
      </c>
      <c r="K104" s="8">
        <v>55</v>
      </c>
    </row>
    <row r="105" spans="2:11" x14ac:dyDescent="0.2">
      <c r="B105" s="11">
        <f t="shared" si="8"/>
        <v>1030</v>
      </c>
      <c r="C105" s="2">
        <f>Dados!B105</f>
        <v>1.006944444444442</v>
      </c>
      <c r="D105" s="10">
        <f>Dados!C105</f>
        <v>30.476141286208037</v>
      </c>
      <c r="E105" s="1" t="str">
        <f t="shared" si="13"/>
        <v>n</v>
      </c>
      <c r="F105" s="8">
        <f t="shared" si="9"/>
        <v>0</v>
      </c>
      <c r="G105" s="8">
        <f t="shared" si="10"/>
        <v>0</v>
      </c>
      <c r="H105" s="8">
        <f t="shared" si="11"/>
        <v>1115.87135361745</v>
      </c>
      <c r="I105" s="8">
        <f t="shared" si="12"/>
        <v>32.661858739667053</v>
      </c>
      <c r="J105" s="8">
        <v>45</v>
      </c>
      <c r="K105" s="8">
        <v>55</v>
      </c>
    </row>
    <row r="106" spans="2:11" x14ac:dyDescent="0.2">
      <c r="B106" s="11">
        <f t="shared" si="8"/>
        <v>1040</v>
      </c>
      <c r="C106" s="2">
        <f>Dados!B106</f>
        <v>1.0138888888888864</v>
      </c>
      <c r="D106" s="10">
        <f>Dados!C106</f>
        <v>23.701919660835884</v>
      </c>
      <c r="E106" s="1" t="str">
        <f t="shared" si="13"/>
        <v>n</v>
      </c>
      <c r="F106" s="8">
        <f t="shared" si="9"/>
        <v>0</v>
      </c>
      <c r="G106" s="8">
        <f t="shared" si="10"/>
        <v>0</v>
      </c>
      <c r="H106" s="8">
        <f t="shared" si="11"/>
        <v>234.52652362623346</v>
      </c>
      <c r="I106" s="8">
        <f t="shared" si="12"/>
        <v>32.661858739667053</v>
      </c>
      <c r="J106" s="8">
        <v>45</v>
      </c>
      <c r="K106" s="8">
        <v>55</v>
      </c>
    </row>
    <row r="107" spans="2:11" x14ac:dyDescent="0.2">
      <c r="B107" s="11">
        <f t="shared" si="8"/>
        <v>1050</v>
      </c>
      <c r="C107" s="2">
        <f>Dados!B107</f>
        <v>1.0208333333333308</v>
      </c>
      <c r="D107" s="10">
        <f>Dados!C107</f>
        <v>33.824503897395829</v>
      </c>
      <c r="E107" s="1" t="str">
        <f t="shared" si="13"/>
        <v>n</v>
      </c>
      <c r="F107" s="8">
        <f t="shared" si="9"/>
        <v>0</v>
      </c>
      <c r="G107" s="8">
        <f t="shared" si="10"/>
        <v>0</v>
      </c>
      <c r="H107" s="8">
        <f t="shared" si="11"/>
        <v>2412.4059432669637</v>
      </c>
      <c r="I107" s="8">
        <f t="shared" si="12"/>
        <v>32.661858739667053</v>
      </c>
      <c r="J107" s="8">
        <v>45</v>
      </c>
      <c r="K107" s="8">
        <v>55</v>
      </c>
    </row>
    <row r="108" spans="2:11" x14ac:dyDescent="0.2">
      <c r="B108" s="11">
        <f t="shared" si="8"/>
        <v>1060</v>
      </c>
      <c r="C108" s="2">
        <f>Dados!B108</f>
        <v>1.0277777777777752</v>
      </c>
      <c r="D108" s="10">
        <f>Dados!C108</f>
        <v>24.624445090904935</v>
      </c>
      <c r="E108" s="1" t="str">
        <f t="shared" si="13"/>
        <v>n</v>
      </c>
      <c r="F108" s="8">
        <f t="shared" si="9"/>
        <v>0</v>
      </c>
      <c r="G108" s="8">
        <f t="shared" si="10"/>
        <v>0</v>
      </c>
      <c r="H108" s="8">
        <f t="shared" si="11"/>
        <v>290.03105949626843</v>
      </c>
      <c r="I108" s="8">
        <f t="shared" si="12"/>
        <v>32.661858739667053</v>
      </c>
      <c r="J108" s="8">
        <v>45</v>
      </c>
      <c r="K108" s="8">
        <v>55</v>
      </c>
    </row>
    <row r="109" spans="2:11" x14ac:dyDescent="0.2">
      <c r="B109" s="11">
        <f t="shared" si="8"/>
        <v>1070</v>
      </c>
      <c r="C109" s="2">
        <f>Dados!B109</f>
        <v>1.0347222222222197</v>
      </c>
      <c r="D109" s="10">
        <f>Dados!C109</f>
        <v>34.460382902403481</v>
      </c>
      <c r="E109" s="1" t="str">
        <f t="shared" si="13"/>
        <v>n</v>
      </c>
      <c r="F109" s="8">
        <f t="shared" si="9"/>
        <v>0</v>
      </c>
      <c r="G109" s="8">
        <f t="shared" si="10"/>
        <v>0</v>
      </c>
      <c r="H109" s="8">
        <f t="shared" si="11"/>
        <v>2792.7900610102288</v>
      </c>
      <c r="I109" s="8">
        <f t="shared" si="12"/>
        <v>32.661858739667053</v>
      </c>
      <c r="J109" s="8">
        <v>45</v>
      </c>
      <c r="K109" s="8">
        <v>55</v>
      </c>
    </row>
    <row r="110" spans="2:11" x14ac:dyDescent="0.2">
      <c r="B110" s="11">
        <f t="shared" si="8"/>
        <v>1080</v>
      </c>
      <c r="C110" s="2">
        <f>Dados!B110</f>
        <v>1.0416666666666641</v>
      </c>
      <c r="D110" s="10">
        <f>Dados!C110</f>
        <v>29.754592434613617</v>
      </c>
      <c r="E110" s="1" t="str">
        <f t="shared" si="13"/>
        <v>n</v>
      </c>
      <c r="F110" s="8">
        <f t="shared" si="9"/>
        <v>0</v>
      </c>
      <c r="G110" s="8">
        <f t="shared" si="10"/>
        <v>0</v>
      </c>
      <c r="H110" s="8">
        <f t="shared" si="11"/>
        <v>945.05969877519033</v>
      </c>
      <c r="I110" s="8">
        <f t="shared" si="12"/>
        <v>32.661858739667053</v>
      </c>
      <c r="J110" s="8">
        <v>45</v>
      </c>
      <c r="K110" s="8">
        <v>55</v>
      </c>
    </row>
    <row r="111" spans="2:11" x14ac:dyDescent="0.2">
      <c r="B111" s="11">
        <f t="shared" si="8"/>
        <v>1090</v>
      </c>
      <c r="C111" s="2">
        <f>Dados!B111</f>
        <v>1.0486111111111085</v>
      </c>
      <c r="D111" s="10">
        <f>Dados!C111</f>
        <v>24.22444963909059</v>
      </c>
      <c r="E111" s="1" t="str">
        <f t="shared" si="13"/>
        <v>n</v>
      </c>
      <c r="F111" s="8">
        <f t="shared" si="9"/>
        <v>0</v>
      </c>
      <c r="G111" s="8">
        <f t="shared" si="10"/>
        <v>0</v>
      </c>
      <c r="H111" s="8">
        <f t="shared" si="11"/>
        <v>264.5117470224925</v>
      </c>
      <c r="I111" s="8">
        <f t="shared" si="12"/>
        <v>32.661858739667053</v>
      </c>
      <c r="J111" s="8">
        <v>45</v>
      </c>
      <c r="K111" s="8">
        <v>55</v>
      </c>
    </row>
    <row r="112" spans="2:11" x14ac:dyDescent="0.2">
      <c r="B112" s="11">
        <f t="shared" si="8"/>
        <v>1100</v>
      </c>
      <c r="C112" s="2">
        <f>Dados!B112</f>
        <v>1.0555555555555529</v>
      </c>
      <c r="D112" s="10">
        <f>Dados!C112</f>
        <v>19.531663042905883</v>
      </c>
      <c r="E112" s="1" t="str">
        <f t="shared" si="13"/>
        <v>n</v>
      </c>
      <c r="F112" s="8">
        <f t="shared" si="9"/>
        <v>0</v>
      </c>
      <c r="G112" s="8">
        <f t="shared" si="10"/>
        <v>0</v>
      </c>
      <c r="H112" s="8">
        <f t="shared" si="11"/>
        <v>89.777251251769215</v>
      </c>
      <c r="I112" s="8">
        <f t="shared" si="12"/>
        <v>32.661858739667053</v>
      </c>
      <c r="J112" s="8">
        <v>45</v>
      </c>
      <c r="K112" s="8">
        <v>55</v>
      </c>
    </row>
    <row r="113" spans="2:11" x14ac:dyDescent="0.2">
      <c r="B113" s="11">
        <f t="shared" si="8"/>
        <v>1110</v>
      </c>
      <c r="C113" s="2">
        <f>Dados!B113</f>
        <v>1.0624999999999973</v>
      </c>
      <c r="D113" s="10">
        <f>Dados!C113</f>
        <v>38.193866280209818</v>
      </c>
      <c r="E113" s="1" t="str">
        <f t="shared" si="13"/>
        <v>n</v>
      </c>
      <c r="F113" s="8">
        <f t="shared" si="9"/>
        <v>0</v>
      </c>
      <c r="G113" s="8">
        <f t="shared" si="10"/>
        <v>0</v>
      </c>
      <c r="H113" s="8">
        <f t="shared" si="11"/>
        <v>6597.6098208170361</v>
      </c>
      <c r="I113" s="8">
        <f t="shared" si="12"/>
        <v>32.661858739667053</v>
      </c>
      <c r="J113" s="8">
        <v>45</v>
      </c>
      <c r="K113" s="8">
        <v>55</v>
      </c>
    </row>
    <row r="114" spans="2:11" x14ac:dyDescent="0.2">
      <c r="B114" s="11">
        <f t="shared" si="8"/>
        <v>1120</v>
      </c>
      <c r="C114" s="2">
        <f>Dados!B114</f>
        <v>1.0694444444444418</v>
      </c>
      <c r="D114" s="10">
        <f>Dados!C114</f>
        <v>33.346250601009878</v>
      </c>
      <c r="E114" s="1" t="str">
        <f t="shared" si="13"/>
        <v>n</v>
      </c>
      <c r="F114" s="8">
        <f t="shared" si="9"/>
        <v>0</v>
      </c>
      <c r="G114" s="8">
        <f t="shared" si="10"/>
        <v>0</v>
      </c>
      <c r="H114" s="8">
        <f t="shared" si="11"/>
        <v>2160.8521874820385</v>
      </c>
      <c r="I114" s="8">
        <f t="shared" si="12"/>
        <v>32.661858739667053</v>
      </c>
      <c r="J114" s="8">
        <v>45</v>
      </c>
      <c r="K114" s="8">
        <v>55</v>
      </c>
    </row>
    <row r="115" spans="2:11" x14ac:dyDescent="0.2">
      <c r="B115" s="11">
        <f t="shared" si="8"/>
        <v>1130</v>
      </c>
      <c r="C115" s="2">
        <f>Dados!B115</f>
        <v>1.0763888888888862</v>
      </c>
      <c r="D115" s="10">
        <f>Dados!C115</f>
        <v>27.314765483804752</v>
      </c>
      <c r="E115" s="1" t="str">
        <f t="shared" si="13"/>
        <v>n</v>
      </c>
      <c r="F115" s="8">
        <f t="shared" si="9"/>
        <v>0</v>
      </c>
      <c r="G115" s="8">
        <f t="shared" si="10"/>
        <v>0</v>
      </c>
      <c r="H115" s="8">
        <f t="shared" si="11"/>
        <v>538.8607464578397</v>
      </c>
      <c r="I115" s="8">
        <f t="shared" si="12"/>
        <v>32.661858739667053</v>
      </c>
      <c r="J115" s="8">
        <v>45</v>
      </c>
      <c r="K115" s="8">
        <v>55</v>
      </c>
    </row>
    <row r="116" spans="2:11" x14ac:dyDescent="0.2">
      <c r="B116" s="11">
        <f t="shared" si="8"/>
        <v>1140</v>
      </c>
      <c r="C116" s="2">
        <f>Dados!B116</f>
        <v>1.0833333333333306</v>
      </c>
      <c r="D116" s="10">
        <f>Dados!C116</f>
        <v>24.151942437751078</v>
      </c>
      <c r="E116" s="1" t="str">
        <f t="shared" si="13"/>
        <v>n</v>
      </c>
      <c r="F116" s="8">
        <f t="shared" si="9"/>
        <v>0</v>
      </c>
      <c r="G116" s="8">
        <f t="shared" si="10"/>
        <v>0</v>
      </c>
      <c r="H116" s="8">
        <f t="shared" si="11"/>
        <v>260.13227779784449</v>
      </c>
      <c r="I116" s="8">
        <f t="shared" si="12"/>
        <v>32.661858739667053</v>
      </c>
      <c r="J116" s="8">
        <v>45</v>
      </c>
      <c r="K116" s="8">
        <v>55</v>
      </c>
    </row>
    <row r="117" spans="2:11" x14ac:dyDescent="0.2">
      <c r="B117" s="11">
        <f t="shared" si="8"/>
        <v>1150</v>
      </c>
      <c r="C117" s="2">
        <f>Dados!B117</f>
        <v>1.090277777777775</v>
      </c>
      <c r="D117" s="10">
        <f>Dados!C117</f>
        <v>34.346363262261384</v>
      </c>
      <c r="E117" s="1" t="str">
        <f t="shared" si="13"/>
        <v>n</v>
      </c>
      <c r="F117" s="8">
        <f t="shared" si="9"/>
        <v>0</v>
      </c>
      <c r="G117" s="8">
        <f t="shared" si="10"/>
        <v>0</v>
      </c>
      <c r="H117" s="8">
        <f t="shared" si="11"/>
        <v>2720.4223000879574</v>
      </c>
      <c r="I117" s="8">
        <f t="shared" si="12"/>
        <v>32.661858739667053</v>
      </c>
      <c r="J117" s="8">
        <v>45</v>
      </c>
      <c r="K117" s="8">
        <v>55</v>
      </c>
    </row>
    <row r="118" spans="2:11" x14ac:dyDescent="0.2">
      <c r="B118" s="11">
        <f t="shared" si="8"/>
        <v>1160</v>
      </c>
      <c r="C118" s="2">
        <f>Dados!B118</f>
        <v>1.0972222222222194</v>
      </c>
      <c r="D118" s="10">
        <f>Dados!C118</f>
        <v>35.870626814147222</v>
      </c>
      <c r="E118" s="1" t="str">
        <f t="shared" si="13"/>
        <v>n</v>
      </c>
      <c r="F118" s="8">
        <f t="shared" si="9"/>
        <v>0</v>
      </c>
      <c r="G118" s="8">
        <f t="shared" si="10"/>
        <v>0</v>
      </c>
      <c r="H118" s="8">
        <f t="shared" si="11"/>
        <v>3864.2274515037875</v>
      </c>
      <c r="I118" s="8">
        <f t="shared" si="12"/>
        <v>32.661858739667053</v>
      </c>
      <c r="J118" s="8">
        <v>45</v>
      </c>
      <c r="K118" s="8">
        <v>55</v>
      </c>
    </row>
    <row r="119" spans="2:11" x14ac:dyDescent="0.2">
      <c r="B119" s="11">
        <f t="shared" si="8"/>
        <v>1170</v>
      </c>
      <c r="C119" s="2">
        <f>Dados!B119</f>
        <v>1.1041666666666639</v>
      </c>
      <c r="D119" s="10">
        <f>Dados!C119</f>
        <v>8.8392381821992956</v>
      </c>
      <c r="E119" s="1" t="str">
        <f t="shared" si="13"/>
        <v>n</v>
      </c>
      <c r="F119" s="8">
        <f t="shared" si="9"/>
        <v>0</v>
      </c>
      <c r="G119" s="8">
        <f t="shared" si="10"/>
        <v>0</v>
      </c>
      <c r="H119" s="8">
        <f t="shared" si="11"/>
        <v>7.6546232153678941</v>
      </c>
      <c r="I119" s="8">
        <f t="shared" si="12"/>
        <v>32.661858739667053</v>
      </c>
      <c r="J119" s="8">
        <v>45</v>
      </c>
      <c r="K119" s="8">
        <v>55</v>
      </c>
    </row>
    <row r="120" spans="2:11" x14ac:dyDescent="0.2">
      <c r="B120" s="11">
        <f t="shared" si="8"/>
        <v>1180</v>
      </c>
      <c r="C120" s="2">
        <f>Dados!B120</f>
        <v>1.1111111111111083</v>
      </c>
      <c r="D120" s="10">
        <f>Dados!C120</f>
        <v>35.532777808928287</v>
      </c>
      <c r="E120" s="1" t="str">
        <f t="shared" si="13"/>
        <v>n</v>
      </c>
      <c r="F120" s="8">
        <f t="shared" si="9"/>
        <v>0</v>
      </c>
      <c r="G120" s="8">
        <f t="shared" si="10"/>
        <v>0</v>
      </c>
      <c r="H120" s="8">
        <f t="shared" si="11"/>
        <v>3575.0142800896097</v>
      </c>
      <c r="I120" s="8">
        <f t="shared" si="12"/>
        <v>32.661858739667053</v>
      </c>
      <c r="J120" s="8">
        <v>45</v>
      </c>
      <c r="K120" s="8">
        <v>55</v>
      </c>
    </row>
    <row r="121" spans="2:11" x14ac:dyDescent="0.2">
      <c r="B121" s="11">
        <f t="shared" si="8"/>
        <v>1190</v>
      </c>
      <c r="C121" s="2">
        <f>Dados!B121</f>
        <v>1.1180555555555527</v>
      </c>
      <c r="D121" s="10">
        <f>Dados!C121</f>
        <v>22.078052494561064</v>
      </c>
      <c r="E121" s="1" t="str">
        <f t="shared" si="13"/>
        <v>n</v>
      </c>
      <c r="F121" s="8">
        <f t="shared" si="9"/>
        <v>0</v>
      </c>
      <c r="G121" s="8">
        <f t="shared" si="10"/>
        <v>0</v>
      </c>
      <c r="H121" s="8">
        <f t="shared" si="11"/>
        <v>161.36347927951857</v>
      </c>
      <c r="I121" s="8">
        <f t="shared" si="12"/>
        <v>32.661858739667053</v>
      </c>
      <c r="J121" s="8">
        <v>45</v>
      </c>
      <c r="K121" s="8">
        <v>55</v>
      </c>
    </row>
    <row r="122" spans="2:11" x14ac:dyDescent="0.2">
      <c r="B122" s="11">
        <f t="shared" si="8"/>
        <v>1200</v>
      </c>
      <c r="C122" s="2">
        <f>Dados!B122</f>
        <v>1.1249999999999971</v>
      </c>
      <c r="D122" s="10">
        <f>Dados!C122</f>
        <v>38.589577887070462</v>
      </c>
      <c r="E122" s="1" t="str">
        <f t="shared" si="13"/>
        <v>n</v>
      </c>
      <c r="F122" s="8">
        <f t="shared" si="9"/>
        <v>0</v>
      </c>
      <c r="G122" s="8">
        <f t="shared" si="10"/>
        <v>0</v>
      </c>
      <c r="H122" s="8">
        <f t="shared" si="11"/>
        <v>7226.9955733708439</v>
      </c>
      <c r="I122" s="8">
        <f t="shared" si="12"/>
        <v>32.661858739667053</v>
      </c>
      <c r="J122" s="8">
        <v>45</v>
      </c>
      <c r="K122" s="8">
        <v>55</v>
      </c>
    </row>
    <row r="123" spans="2:11" x14ac:dyDescent="0.2">
      <c r="B123" s="11">
        <f t="shared" si="8"/>
        <v>1210</v>
      </c>
      <c r="C123" s="2">
        <f>Dados!B123</f>
        <v>1.1319444444444415</v>
      </c>
      <c r="D123" s="10">
        <f>Dados!C123</f>
        <v>27.066229163152489</v>
      </c>
      <c r="E123" s="1" t="str">
        <f t="shared" si="13"/>
        <v>n</v>
      </c>
      <c r="F123" s="8">
        <f t="shared" si="9"/>
        <v>0</v>
      </c>
      <c r="G123" s="8">
        <f t="shared" si="10"/>
        <v>0</v>
      </c>
      <c r="H123" s="8">
        <f t="shared" si="11"/>
        <v>508.88882766525984</v>
      </c>
      <c r="I123" s="8">
        <f t="shared" si="12"/>
        <v>32.661858739667053</v>
      </c>
      <c r="J123" s="8">
        <v>45</v>
      </c>
      <c r="K123" s="8">
        <v>55</v>
      </c>
    </row>
    <row r="124" spans="2:11" x14ac:dyDescent="0.2">
      <c r="B124" s="11">
        <f t="shared" si="8"/>
        <v>1220</v>
      </c>
      <c r="C124" s="2">
        <f>Dados!B124</f>
        <v>1.138888888888886</v>
      </c>
      <c r="D124" s="10">
        <f>Dados!C124</f>
        <v>28.706792478173146</v>
      </c>
      <c r="E124" s="1" t="str">
        <f t="shared" si="13"/>
        <v>n</v>
      </c>
      <c r="F124" s="8">
        <f t="shared" si="9"/>
        <v>0</v>
      </c>
      <c r="G124" s="8">
        <f t="shared" si="10"/>
        <v>0</v>
      </c>
      <c r="H124" s="8">
        <f t="shared" si="11"/>
        <v>742.47057687812298</v>
      </c>
      <c r="I124" s="8">
        <f t="shared" si="12"/>
        <v>32.661858739667053</v>
      </c>
      <c r="J124" s="8">
        <v>45</v>
      </c>
      <c r="K124" s="8">
        <v>55</v>
      </c>
    </row>
    <row r="125" spans="2:11" x14ac:dyDescent="0.2">
      <c r="B125" s="11">
        <f t="shared" si="8"/>
        <v>1230</v>
      </c>
      <c r="C125" s="2">
        <f>Dados!B125</f>
        <v>1.1458333333333304</v>
      </c>
      <c r="D125" s="10">
        <f>Dados!C125</f>
        <v>33.335059529876972</v>
      </c>
      <c r="E125" s="1" t="str">
        <f t="shared" si="13"/>
        <v>n</v>
      </c>
      <c r="F125" s="8">
        <f t="shared" si="9"/>
        <v>0</v>
      </c>
      <c r="G125" s="8">
        <f t="shared" si="10"/>
        <v>0</v>
      </c>
      <c r="H125" s="8">
        <f t="shared" si="11"/>
        <v>2155.2911865019269</v>
      </c>
      <c r="I125" s="8">
        <f t="shared" si="12"/>
        <v>32.661858739667053</v>
      </c>
      <c r="J125" s="8">
        <v>45</v>
      </c>
      <c r="K125" s="8">
        <v>55</v>
      </c>
    </row>
    <row r="126" spans="2:11" x14ac:dyDescent="0.2">
      <c r="B126" s="11">
        <f t="shared" si="8"/>
        <v>1240</v>
      </c>
      <c r="C126" s="2">
        <f>Dados!B126</f>
        <v>1.1527777777777748</v>
      </c>
      <c r="D126" s="10">
        <f>Dados!C126</f>
        <v>37.613216052980135</v>
      </c>
      <c r="E126" s="1" t="str">
        <f t="shared" si="13"/>
        <v>n</v>
      </c>
      <c r="F126" s="8">
        <f t="shared" si="9"/>
        <v>0</v>
      </c>
      <c r="G126" s="8">
        <f t="shared" si="10"/>
        <v>0</v>
      </c>
      <c r="H126" s="8">
        <f t="shared" si="11"/>
        <v>5771.9373073115621</v>
      </c>
      <c r="I126" s="8">
        <f t="shared" si="12"/>
        <v>32.661858739667053</v>
      </c>
      <c r="J126" s="8">
        <v>45</v>
      </c>
      <c r="K126" s="8">
        <v>55</v>
      </c>
    </row>
    <row r="127" spans="2:11" x14ac:dyDescent="0.2">
      <c r="B127" s="11">
        <f t="shared" si="8"/>
        <v>1250</v>
      </c>
      <c r="C127" s="2">
        <f>Dados!B127</f>
        <v>1.1597222222222192</v>
      </c>
      <c r="D127" s="10">
        <f>Dados!C127</f>
        <v>28.685273175470421</v>
      </c>
      <c r="E127" s="1" t="str">
        <f t="shared" si="13"/>
        <v>n</v>
      </c>
      <c r="F127" s="8">
        <f t="shared" si="9"/>
        <v>0</v>
      </c>
      <c r="G127" s="8">
        <f t="shared" si="10"/>
        <v>0</v>
      </c>
      <c r="H127" s="8">
        <f t="shared" si="11"/>
        <v>738.80073281972739</v>
      </c>
      <c r="I127" s="8">
        <f t="shared" si="12"/>
        <v>32.661858739667053</v>
      </c>
      <c r="J127" s="8">
        <v>45</v>
      </c>
      <c r="K127" s="8">
        <v>55</v>
      </c>
    </row>
    <row r="128" spans="2:11" x14ac:dyDescent="0.2">
      <c r="B128" s="11">
        <f t="shared" si="8"/>
        <v>1260</v>
      </c>
      <c r="C128" s="2">
        <f>Dados!B128</f>
        <v>1.1666666666666636</v>
      </c>
      <c r="D128" s="10">
        <f>Dados!C128</f>
        <v>28.252472954449843</v>
      </c>
      <c r="E128" s="1" t="str">
        <f t="shared" si="13"/>
        <v>n</v>
      </c>
      <c r="F128" s="8">
        <f t="shared" si="9"/>
        <v>0</v>
      </c>
      <c r="G128" s="8">
        <f t="shared" si="10"/>
        <v>0</v>
      </c>
      <c r="H128" s="8">
        <f t="shared" si="11"/>
        <v>668.72459353535135</v>
      </c>
      <c r="I128" s="8">
        <f t="shared" si="12"/>
        <v>32.661858739667053</v>
      </c>
      <c r="J128" s="8">
        <v>45</v>
      </c>
      <c r="K128" s="8">
        <v>55</v>
      </c>
    </row>
    <row r="129" spans="2:11" x14ac:dyDescent="0.2">
      <c r="B129" s="11">
        <f t="shared" si="8"/>
        <v>1270</v>
      </c>
      <c r="C129" s="2">
        <f>Dados!B129</f>
        <v>1.1736111111111081</v>
      </c>
      <c r="D129" s="10">
        <f>Dados!C129</f>
        <v>24.3351533991782</v>
      </c>
      <c r="E129" s="1" t="str">
        <f t="shared" si="13"/>
        <v>n</v>
      </c>
      <c r="F129" s="8">
        <f t="shared" si="9"/>
        <v>0</v>
      </c>
      <c r="G129" s="8">
        <f t="shared" si="10"/>
        <v>0</v>
      </c>
      <c r="H129" s="8">
        <f t="shared" si="11"/>
        <v>271.34094920594771</v>
      </c>
      <c r="I129" s="8">
        <f t="shared" si="12"/>
        <v>32.661858739667053</v>
      </c>
      <c r="J129" s="8">
        <v>45</v>
      </c>
      <c r="K129" s="8">
        <v>55</v>
      </c>
    </row>
    <row r="130" spans="2:11" x14ac:dyDescent="0.2">
      <c r="B130" s="11">
        <f t="shared" si="8"/>
        <v>1280</v>
      </c>
      <c r="C130" s="2">
        <f>Dados!B130</f>
        <v>1.1805555555555525</v>
      </c>
      <c r="D130" s="10">
        <f>Dados!C130</f>
        <v>25.66004427414763</v>
      </c>
      <c r="E130" s="1" t="str">
        <f t="shared" ref="E130:E146" si="14">IF(AND(C130&gt;=P$1,C130&lt;Q$1),"d",IF(AND(C130&gt;=P$2,C130&lt;Q$2),"e","n"))</f>
        <v>n</v>
      </c>
      <c r="F130" s="8">
        <f t="shared" si="9"/>
        <v>0</v>
      </c>
      <c r="G130" s="8">
        <f t="shared" si="10"/>
        <v>0</v>
      </c>
      <c r="H130" s="8">
        <f t="shared" si="11"/>
        <v>368.13272655220084</v>
      </c>
      <c r="I130" s="8">
        <f t="shared" si="12"/>
        <v>32.661858739667053</v>
      </c>
      <c r="J130" s="8">
        <v>45</v>
      </c>
      <c r="K130" s="8">
        <v>55</v>
      </c>
    </row>
    <row r="131" spans="2:11" x14ac:dyDescent="0.2">
      <c r="B131" s="11">
        <f t="shared" ref="B131:B146" si="15">ROUND(C131*60*24,0)-ROUND(C$2*60*24,0)</f>
        <v>1290</v>
      </c>
      <c r="C131" s="2">
        <f>Dados!B131</f>
        <v>1.1874999999999969</v>
      </c>
      <c r="D131" s="10">
        <f>Dados!C131</f>
        <v>32.826647746889719</v>
      </c>
      <c r="E131" s="1" t="str">
        <f t="shared" si="14"/>
        <v>n</v>
      </c>
      <c r="F131" s="8">
        <f t="shared" ref="F131:F146" si="16">IF(E131="d",POWER(10,D131/10),0)</f>
        <v>0</v>
      </c>
      <c r="G131" s="8">
        <f t="shared" ref="G131:G146" si="17">IF(E131="e",POWER(10,D131/10),0)</f>
        <v>0</v>
      </c>
      <c r="H131" s="8">
        <f t="shared" ref="H131:H146" si="18">IF(E131="n",POWER(10,D131/10),0)</f>
        <v>1917.1883208558036</v>
      </c>
      <c r="I131" s="8">
        <f t="shared" ref="I131:I146" si="19">IF(E131="d",M$2,IF(E131="e",M$7,M$12))</f>
        <v>32.661858739667053</v>
      </c>
      <c r="J131" s="8">
        <v>45</v>
      </c>
      <c r="K131" s="8">
        <v>55</v>
      </c>
    </row>
    <row r="132" spans="2:11" x14ac:dyDescent="0.2">
      <c r="B132" s="11">
        <f t="shared" si="15"/>
        <v>1300</v>
      </c>
      <c r="C132" s="2">
        <f>Dados!B132</f>
        <v>1.1944444444444413</v>
      </c>
      <c r="D132" s="10">
        <f>Dados!C132</f>
        <v>32.413215369734516</v>
      </c>
      <c r="E132" s="1" t="str">
        <f t="shared" si="14"/>
        <v>n</v>
      </c>
      <c r="F132" s="8">
        <f t="shared" si="16"/>
        <v>0</v>
      </c>
      <c r="G132" s="8">
        <f t="shared" si="17"/>
        <v>0</v>
      </c>
      <c r="H132" s="8">
        <f t="shared" si="18"/>
        <v>1743.0969258973475</v>
      </c>
      <c r="I132" s="8">
        <f t="shared" si="19"/>
        <v>32.661858739667053</v>
      </c>
      <c r="J132" s="8">
        <v>45</v>
      </c>
      <c r="K132" s="8">
        <v>55</v>
      </c>
    </row>
    <row r="133" spans="2:11" x14ac:dyDescent="0.2">
      <c r="B133" s="11">
        <f t="shared" si="15"/>
        <v>1310</v>
      </c>
      <c r="C133" s="2">
        <f>Dados!B133</f>
        <v>1.2013888888888857</v>
      </c>
      <c r="D133" s="10">
        <f>Dados!C133</f>
        <v>20.487740194378109</v>
      </c>
      <c r="E133" s="1" t="str">
        <f t="shared" si="14"/>
        <v>n</v>
      </c>
      <c r="F133" s="8">
        <f t="shared" si="16"/>
        <v>0</v>
      </c>
      <c r="G133" s="8">
        <f t="shared" si="17"/>
        <v>0</v>
      </c>
      <c r="H133" s="8">
        <f t="shared" si="18"/>
        <v>111.88555472673086</v>
      </c>
      <c r="I133" s="8">
        <f t="shared" si="19"/>
        <v>32.661858739667053</v>
      </c>
      <c r="J133" s="8">
        <v>45</v>
      </c>
      <c r="K133" s="8">
        <v>55</v>
      </c>
    </row>
    <row r="134" spans="2:11" x14ac:dyDescent="0.2">
      <c r="B134" s="11">
        <f t="shared" si="15"/>
        <v>1320</v>
      </c>
      <c r="C134" s="2">
        <f>Dados!B134</f>
        <v>1.2083333333333302</v>
      </c>
      <c r="D134" s="10">
        <f>Dados!C134</f>
        <v>37.070379304164504</v>
      </c>
      <c r="E134" s="1" t="str">
        <f t="shared" si="14"/>
        <v>n</v>
      </c>
      <c r="F134" s="8">
        <f t="shared" si="16"/>
        <v>0</v>
      </c>
      <c r="G134" s="8">
        <f t="shared" si="17"/>
        <v>0</v>
      </c>
      <c r="H134" s="8">
        <f t="shared" si="18"/>
        <v>5093.7535694528997</v>
      </c>
      <c r="I134" s="8">
        <f t="shared" si="19"/>
        <v>32.661858739667053</v>
      </c>
      <c r="J134" s="8">
        <v>45</v>
      </c>
      <c r="K134" s="8">
        <v>55</v>
      </c>
    </row>
    <row r="135" spans="2:11" x14ac:dyDescent="0.2">
      <c r="B135" s="11">
        <f t="shared" si="15"/>
        <v>1330</v>
      </c>
      <c r="C135" s="2">
        <f>Dados!B135</f>
        <v>1.2152777777777746</v>
      </c>
      <c r="D135" s="10">
        <f>Dados!C135</f>
        <v>23.741631992535385</v>
      </c>
      <c r="E135" s="1" t="str">
        <f t="shared" si="14"/>
        <v>n</v>
      </c>
      <c r="F135" s="8">
        <f t="shared" si="16"/>
        <v>0</v>
      </c>
      <c r="G135" s="8">
        <f t="shared" si="17"/>
        <v>0</v>
      </c>
      <c r="H135" s="8">
        <f t="shared" si="18"/>
        <v>236.68089302556223</v>
      </c>
      <c r="I135" s="8">
        <f t="shared" si="19"/>
        <v>32.661858739667053</v>
      </c>
      <c r="J135" s="8">
        <v>45</v>
      </c>
      <c r="K135" s="8">
        <v>55</v>
      </c>
    </row>
    <row r="136" spans="2:11" x14ac:dyDescent="0.2">
      <c r="B136" s="11">
        <f t="shared" si="15"/>
        <v>1340</v>
      </c>
      <c r="C136" s="2">
        <f>Dados!B136</f>
        <v>1.222222222222219</v>
      </c>
      <c r="D136" s="10">
        <f>Dados!C136</f>
        <v>26.813356724339172</v>
      </c>
      <c r="E136" s="1" t="str">
        <f t="shared" si="14"/>
        <v>n</v>
      </c>
      <c r="F136" s="8">
        <f t="shared" si="16"/>
        <v>0</v>
      </c>
      <c r="G136" s="8">
        <f t="shared" si="17"/>
        <v>0</v>
      </c>
      <c r="H136" s="8">
        <f t="shared" si="18"/>
        <v>480.10438483218809</v>
      </c>
      <c r="I136" s="8">
        <f t="shared" si="19"/>
        <v>32.661858739667053</v>
      </c>
      <c r="J136" s="8">
        <v>45</v>
      </c>
      <c r="K136" s="8">
        <v>55</v>
      </c>
    </row>
    <row r="137" spans="2:11" x14ac:dyDescent="0.2">
      <c r="B137" s="11">
        <f t="shared" si="15"/>
        <v>1350</v>
      </c>
      <c r="C137" s="2">
        <f>Dados!B137</f>
        <v>1.2291666666666634</v>
      </c>
      <c r="D137" s="10">
        <f>Dados!C137</f>
        <v>36.927786832458324</v>
      </c>
      <c r="E137" s="1" t="str">
        <f t="shared" si="14"/>
        <v>n</v>
      </c>
      <c r="F137" s="8">
        <f t="shared" si="16"/>
        <v>0</v>
      </c>
      <c r="G137" s="8">
        <f t="shared" si="17"/>
        <v>0</v>
      </c>
      <c r="H137" s="8">
        <f t="shared" si="18"/>
        <v>4929.2254628542551</v>
      </c>
      <c r="I137" s="8">
        <f t="shared" si="19"/>
        <v>32.661858739667053</v>
      </c>
      <c r="J137" s="8">
        <v>45</v>
      </c>
      <c r="K137" s="8">
        <v>55</v>
      </c>
    </row>
    <row r="138" spans="2:11" x14ac:dyDescent="0.2">
      <c r="B138" s="11">
        <f t="shared" si="15"/>
        <v>1360</v>
      </c>
      <c r="C138" s="2">
        <f>Dados!B138</f>
        <v>1.2361111111111078</v>
      </c>
      <c r="D138" s="10">
        <f>Dados!C138</f>
        <v>30.95516371009078</v>
      </c>
      <c r="E138" s="1" t="str">
        <f t="shared" si="14"/>
        <v>n</v>
      </c>
      <c r="F138" s="8">
        <f t="shared" si="16"/>
        <v>0</v>
      </c>
      <c r="G138" s="8">
        <f t="shared" si="17"/>
        <v>0</v>
      </c>
      <c r="H138" s="8">
        <f t="shared" si="18"/>
        <v>1245.9952049740114</v>
      </c>
      <c r="I138" s="8">
        <f t="shared" si="19"/>
        <v>32.661858739667053</v>
      </c>
      <c r="J138" s="8">
        <v>45</v>
      </c>
      <c r="K138" s="8">
        <v>55</v>
      </c>
    </row>
    <row r="139" spans="2:11" x14ac:dyDescent="0.2">
      <c r="B139" s="11">
        <f t="shared" si="15"/>
        <v>1370</v>
      </c>
      <c r="C139" s="2">
        <f>Dados!B139</f>
        <v>1.2430555555555522</v>
      </c>
      <c r="D139" s="10">
        <f>Dados!C139</f>
        <v>23.623833417693945</v>
      </c>
      <c r="E139" s="1" t="str">
        <f t="shared" si="14"/>
        <v>n</v>
      </c>
      <c r="F139" s="8">
        <f t="shared" si="16"/>
        <v>0</v>
      </c>
      <c r="G139" s="8">
        <f t="shared" si="17"/>
        <v>0</v>
      </c>
      <c r="H139" s="8">
        <f t="shared" si="18"/>
        <v>230.34741440803134</v>
      </c>
      <c r="I139" s="8">
        <f t="shared" si="19"/>
        <v>32.661858739667053</v>
      </c>
      <c r="J139" s="8">
        <v>45</v>
      </c>
      <c r="K139" s="8">
        <v>55</v>
      </c>
    </row>
    <row r="140" spans="2:11" x14ac:dyDescent="0.2">
      <c r="B140" s="11">
        <f t="shared" si="15"/>
        <v>1380</v>
      </c>
      <c r="C140" s="2">
        <f>Dados!B140</f>
        <v>1.2499999999999967</v>
      </c>
      <c r="D140" s="10">
        <f>Dados!C140</f>
        <v>25.480949331669827</v>
      </c>
      <c r="E140" s="1" t="str">
        <f t="shared" si="14"/>
        <v>n</v>
      </c>
      <c r="F140" s="8">
        <f t="shared" si="16"/>
        <v>0</v>
      </c>
      <c r="G140" s="8">
        <f t="shared" si="17"/>
        <v>0</v>
      </c>
      <c r="H140" s="8">
        <f t="shared" si="18"/>
        <v>353.26038113830356</v>
      </c>
      <c r="I140" s="8">
        <f t="shared" si="19"/>
        <v>32.661858739667053</v>
      </c>
      <c r="J140" s="8">
        <v>45</v>
      </c>
      <c r="K140" s="8">
        <v>55</v>
      </c>
    </row>
    <row r="141" spans="2:11" x14ac:dyDescent="0.2">
      <c r="B141" s="11">
        <f t="shared" si="15"/>
        <v>1390</v>
      </c>
      <c r="C141" s="2">
        <f>Dados!B141</f>
        <v>1.2569444444444411</v>
      </c>
      <c r="D141" s="10">
        <f>Dados!C141</f>
        <v>19.553284583337092</v>
      </c>
      <c r="E141" s="1" t="str">
        <f t="shared" si="14"/>
        <v>n</v>
      </c>
      <c r="F141" s="8">
        <f t="shared" si="16"/>
        <v>0</v>
      </c>
      <c r="G141" s="8">
        <f t="shared" si="17"/>
        <v>0</v>
      </c>
      <c r="H141" s="8">
        <f t="shared" si="18"/>
        <v>90.225325671097508</v>
      </c>
      <c r="I141" s="8">
        <f t="shared" si="19"/>
        <v>32.661858739667053</v>
      </c>
      <c r="J141" s="8">
        <v>45</v>
      </c>
      <c r="K141" s="8">
        <v>55</v>
      </c>
    </row>
    <row r="142" spans="2:11" x14ac:dyDescent="0.2">
      <c r="B142" s="11">
        <f t="shared" si="15"/>
        <v>1400</v>
      </c>
      <c r="C142" s="2">
        <f>Dados!B142</f>
        <v>1.2638888888888855</v>
      </c>
      <c r="D142" s="10">
        <f>Dados!C142</f>
        <v>34.709004676882088</v>
      </c>
      <c r="E142" s="1" t="str">
        <f t="shared" si="14"/>
        <v>n</v>
      </c>
      <c r="F142" s="8">
        <f t="shared" si="16"/>
        <v>0</v>
      </c>
      <c r="G142" s="8">
        <f t="shared" si="17"/>
        <v>0</v>
      </c>
      <c r="H142" s="8">
        <f t="shared" si="18"/>
        <v>2957.3346221478755</v>
      </c>
      <c r="I142" s="8">
        <f t="shared" si="19"/>
        <v>32.661858739667053</v>
      </c>
      <c r="J142" s="8">
        <v>45</v>
      </c>
      <c r="K142" s="8">
        <v>55</v>
      </c>
    </row>
    <row r="143" spans="2:11" x14ac:dyDescent="0.2">
      <c r="B143" s="11">
        <f t="shared" si="15"/>
        <v>1410</v>
      </c>
      <c r="C143" s="2">
        <f>Dados!B143</f>
        <v>1.2708333333333299</v>
      </c>
      <c r="D143" s="10">
        <f>Dados!C143</f>
        <v>23.235591741677016</v>
      </c>
      <c r="E143" s="1" t="str">
        <f t="shared" si="14"/>
        <v>n</v>
      </c>
      <c r="F143" s="8">
        <f t="shared" si="16"/>
        <v>0</v>
      </c>
      <c r="G143" s="8">
        <f t="shared" si="17"/>
        <v>0</v>
      </c>
      <c r="H143" s="8">
        <f t="shared" si="18"/>
        <v>210.64888960423033</v>
      </c>
      <c r="I143" s="8">
        <f t="shared" si="19"/>
        <v>32.661858739667053</v>
      </c>
      <c r="J143" s="8">
        <v>45</v>
      </c>
      <c r="K143" s="8">
        <v>55</v>
      </c>
    </row>
    <row r="144" spans="2:11" x14ac:dyDescent="0.2">
      <c r="B144" s="11">
        <f t="shared" si="15"/>
        <v>1420</v>
      </c>
      <c r="C144" s="2">
        <f>Dados!B144</f>
        <v>1.2777777777777743</v>
      </c>
      <c r="D144" s="10">
        <f>Dados!C144</f>
        <v>10.892932311213492</v>
      </c>
      <c r="E144" s="1" t="str">
        <f t="shared" si="14"/>
        <v>n</v>
      </c>
      <c r="F144" s="8">
        <f t="shared" si="16"/>
        <v>0</v>
      </c>
      <c r="G144" s="8">
        <f t="shared" si="17"/>
        <v>0</v>
      </c>
      <c r="H144" s="8">
        <f t="shared" si="18"/>
        <v>12.282682652188409</v>
      </c>
      <c r="I144" s="8">
        <f t="shared" si="19"/>
        <v>32.661858739667053</v>
      </c>
      <c r="J144" s="8">
        <v>45</v>
      </c>
      <c r="K144" s="8">
        <v>55</v>
      </c>
    </row>
    <row r="145" spans="2:11" x14ac:dyDescent="0.2">
      <c r="B145" s="11">
        <f t="shared" si="15"/>
        <v>1430</v>
      </c>
      <c r="C145" s="2">
        <f>Dados!B145</f>
        <v>1.2847222222222188</v>
      </c>
      <c r="D145" s="10">
        <f>Dados!C145</f>
        <v>18.370331246894271</v>
      </c>
      <c r="E145" s="1" t="str">
        <f t="shared" si="14"/>
        <v>n</v>
      </c>
      <c r="F145" s="8">
        <f t="shared" si="16"/>
        <v>0</v>
      </c>
      <c r="G145" s="8">
        <f t="shared" si="17"/>
        <v>0</v>
      </c>
      <c r="H145" s="8">
        <f t="shared" si="18"/>
        <v>68.712084638272259</v>
      </c>
      <c r="I145" s="8">
        <f t="shared" si="19"/>
        <v>32.661858739667053</v>
      </c>
      <c r="J145" s="8">
        <v>45</v>
      </c>
      <c r="K145" s="8">
        <v>55</v>
      </c>
    </row>
    <row r="146" spans="2:11" x14ac:dyDescent="0.2">
      <c r="B146" s="11">
        <f t="shared" si="15"/>
        <v>1440</v>
      </c>
      <c r="C146" s="2">
        <f>Dados!B146</f>
        <v>1.2916666666666632</v>
      </c>
      <c r="D146" s="10">
        <f>Dados!C146</f>
        <v>30.744016104510788</v>
      </c>
      <c r="E146" s="1" t="str">
        <f t="shared" si="14"/>
        <v>n</v>
      </c>
      <c r="F146" s="8">
        <f t="shared" si="16"/>
        <v>0</v>
      </c>
      <c r="G146" s="8">
        <f t="shared" si="17"/>
        <v>0</v>
      </c>
      <c r="H146" s="8">
        <f t="shared" si="18"/>
        <v>1186.8657857732358</v>
      </c>
      <c r="I146" s="8">
        <f t="shared" si="19"/>
        <v>32.661858739667053</v>
      </c>
      <c r="J146" s="8">
        <v>45</v>
      </c>
      <c r="K146" s="8">
        <v>55</v>
      </c>
    </row>
    <row r="147" spans="2:11" x14ac:dyDescent="0.2">
      <c r="F147" s="23">
        <f>SUM(F2:F146)</f>
        <v>12654641.471008535</v>
      </c>
      <c r="G147" s="23">
        <f>SUM(G2:G146)</f>
        <v>220062.45868378744</v>
      </c>
      <c r="H147" s="23">
        <f>SUM(H2:H146)</f>
        <v>88598.651399378723</v>
      </c>
      <c r="I147" s="8"/>
      <c r="J147" s="8"/>
      <c r="K147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C8D30-F11E-1A49-9166-741EB6CB91A7}">
  <dimension ref="A1:E146"/>
  <sheetViews>
    <sheetView zoomScale="170" zoomScaleNormal="170" workbookViewId="0"/>
  </sheetViews>
  <sheetFormatPr baseColWidth="10" defaultRowHeight="16" x14ac:dyDescent="0.2"/>
  <cols>
    <col min="1" max="1" width="13.1640625" style="1" bestFit="1" customWidth="1"/>
  </cols>
  <sheetData>
    <row r="1" spans="1:5" x14ac:dyDescent="0.2">
      <c r="A1" s="3" t="s">
        <v>29</v>
      </c>
      <c r="C1" s="3" t="s">
        <v>4</v>
      </c>
      <c r="D1" s="3"/>
      <c r="E1" s="6" t="s">
        <v>1</v>
      </c>
    </row>
    <row r="2" spans="1:5" x14ac:dyDescent="0.2">
      <c r="A2" s="1">
        <v>47.75</v>
      </c>
      <c r="C2" s="9">
        <f t="shared" ref="C2:C33" ca="1" si="0">_xlfn.NORM.INV(RAND(),A$2,A$4)</f>
        <v>55.525918346647529</v>
      </c>
      <c r="E2" s="1">
        <v>10</v>
      </c>
    </row>
    <row r="3" spans="1:5" x14ac:dyDescent="0.2">
      <c r="A3" s="7" t="s">
        <v>30</v>
      </c>
      <c r="C3" s="9">
        <f t="shared" ca="1" si="0"/>
        <v>45.293934421480763</v>
      </c>
    </row>
    <row r="4" spans="1:5" x14ac:dyDescent="0.2">
      <c r="A4" s="1">
        <v>7</v>
      </c>
      <c r="C4" s="9">
        <f t="shared" ca="1" si="0"/>
        <v>52.594754005968696</v>
      </c>
    </row>
    <row r="5" spans="1:5" x14ac:dyDescent="0.2">
      <c r="C5" s="9">
        <f t="shared" ca="1" si="0"/>
        <v>50.452270024265445</v>
      </c>
    </row>
    <row r="6" spans="1:5" x14ac:dyDescent="0.2">
      <c r="A6" s="3" t="s">
        <v>31</v>
      </c>
      <c r="C6" s="9">
        <f t="shared" ca="1" si="0"/>
        <v>32.316898077148551</v>
      </c>
    </row>
    <row r="7" spans="1:5" x14ac:dyDescent="0.2">
      <c r="A7" s="1">
        <v>37.75</v>
      </c>
      <c r="C7" s="9">
        <f t="shared" ca="1" si="0"/>
        <v>38.250196678578888</v>
      </c>
    </row>
    <row r="8" spans="1:5" x14ac:dyDescent="0.2">
      <c r="A8" s="7" t="s">
        <v>30</v>
      </c>
      <c r="C8" s="9">
        <f t="shared" ca="1" si="0"/>
        <v>46.145793747340342</v>
      </c>
    </row>
    <row r="9" spans="1:5" x14ac:dyDescent="0.2">
      <c r="A9" s="1">
        <v>7</v>
      </c>
      <c r="C9" s="9">
        <f t="shared" ca="1" si="0"/>
        <v>42.561103307147746</v>
      </c>
    </row>
    <row r="10" spans="1:5" x14ac:dyDescent="0.2">
      <c r="C10" s="9">
        <f t="shared" ca="1" si="0"/>
        <v>57.276784718488948</v>
      </c>
    </row>
    <row r="11" spans="1:5" x14ac:dyDescent="0.2">
      <c r="A11" s="21" t="s">
        <v>32</v>
      </c>
      <c r="C11" s="9">
        <f t="shared" ca="1" si="0"/>
        <v>49.776201102404691</v>
      </c>
      <c r="E11" s="5"/>
    </row>
    <row r="12" spans="1:5" x14ac:dyDescent="0.2">
      <c r="A12" s="1">
        <v>27.75</v>
      </c>
      <c r="C12" s="9">
        <f t="shared" ca="1" si="0"/>
        <v>43.977715336408593</v>
      </c>
    </row>
    <row r="13" spans="1:5" x14ac:dyDescent="0.2">
      <c r="A13" s="7" t="s">
        <v>30</v>
      </c>
      <c r="C13" s="9">
        <f t="shared" ca="1" si="0"/>
        <v>45.920553634834633</v>
      </c>
    </row>
    <row r="14" spans="1:5" x14ac:dyDescent="0.2">
      <c r="A14" s="1">
        <v>7</v>
      </c>
      <c r="C14" s="9">
        <f t="shared" ca="1" si="0"/>
        <v>44.582588550486392</v>
      </c>
    </row>
    <row r="15" spans="1:5" x14ac:dyDescent="0.2">
      <c r="C15" s="9">
        <f t="shared" ca="1" si="0"/>
        <v>49.177758520376479</v>
      </c>
    </row>
    <row r="16" spans="1:5" x14ac:dyDescent="0.2">
      <c r="C16" s="9">
        <f t="shared" ca="1" si="0"/>
        <v>48.514772042879336</v>
      </c>
    </row>
    <row r="17" spans="3:3" x14ac:dyDescent="0.2">
      <c r="C17" s="9">
        <f t="shared" ca="1" si="0"/>
        <v>50.208024687328184</v>
      </c>
    </row>
    <row r="18" spans="3:3" x14ac:dyDescent="0.2">
      <c r="C18" s="9">
        <f t="shared" ca="1" si="0"/>
        <v>40.526660693245454</v>
      </c>
    </row>
    <row r="19" spans="3:3" x14ac:dyDescent="0.2">
      <c r="C19" s="9">
        <f t="shared" ca="1" si="0"/>
        <v>41.522212831514111</v>
      </c>
    </row>
    <row r="20" spans="3:3" x14ac:dyDescent="0.2">
      <c r="C20" s="9">
        <f t="shared" ca="1" si="0"/>
        <v>52.342781384384615</v>
      </c>
    </row>
    <row r="21" spans="3:3" x14ac:dyDescent="0.2">
      <c r="C21" s="9">
        <f t="shared" ca="1" si="0"/>
        <v>50.305985972467987</v>
      </c>
    </row>
    <row r="22" spans="3:3" x14ac:dyDescent="0.2">
      <c r="C22" s="9">
        <f t="shared" ca="1" si="0"/>
        <v>57.182219672641821</v>
      </c>
    </row>
    <row r="23" spans="3:3" x14ac:dyDescent="0.2">
      <c r="C23" s="9">
        <f t="shared" ca="1" si="0"/>
        <v>37.996811942299601</v>
      </c>
    </row>
    <row r="24" spans="3:3" x14ac:dyDescent="0.2">
      <c r="C24" s="9">
        <f t="shared" ca="1" si="0"/>
        <v>40.316628578675697</v>
      </c>
    </row>
    <row r="25" spans="3:3" x14ac:dyDescent="0.2">
      <c r="C25" s="9">
        <f t="shared" ca="1" si="0"/>
        <v>38.827915914377996</v>
      </c>
    </row>
    <row r="26" spans="3:3" x14ac:dyDescent="0.2">
      <c r="C26" s="9">
        <f t="shared" ca="1" si="0"/>
        <v>41.218768025590563</v>
      </c>
    </row>
    <row r="27" spans="3:3" x14ac:dyDescent="0.2">
      <c r="C27" s="9">
        <f t="shared" ca="1" si="0"/>
        <v>43.795647103050086</v>
      </c>
    </row>
    <row r="28" spans="3:3" x14ac:dyDescent="0.2">
      <c r="C28" s="9">
        <f t="shared" ca="1" si="0"/>
        <v>40.819349948509597</v>
      </c>
    </row>
    <row r="29" spans="3:3" x14ac:dyDescent="0.2">
      <c r="C29" s="9">
        <f t="shared" ca="1" si="0"/>
        <v>44.239232165625538</v>
      </c>
    </row>
    <row r="30" spans="3:3" x14ac:dyDescent="0.2">
      <c r="C30" s="9">
        <f t="shared" ca="1" si="0"/>
        <v>58.177443739269407</v>
      </c>
    </row>
    <row r="31" spans="3:3" x14ac:dyDescent="0.2">
      <c r="C31" s="9">
        <f t="shared" ca="1" si="0"/>
        <v>47.938795934567516</v>
      </c>
    </row>
    <row r="32" spans="3:3" x14ac:dyDescent="0.2">
      <c r="C32" s="9">
        <f t="shared" ca="1" si="0"/>
        <v>52.898688023970358</v>
      </c>
    </row>
    <row r="33" spans="3:3" x14ac:dyDescent="0.2">
      <c r="C33" s="9">
        <f t="shared" ca="1" si="0"/>
        <v>39.459032592985018</v>
      </c>
    </row>
    <row r="34" spans="3:3" x14ac:dyDescent="0.2">
      <c r="C34" s="9">
        <f t="shared" ref="C34:C65" ca="1" si="1">_xlfn.NORM.INV(RAND(),A$2,A$4)</f>
        <v>44.65112738663732</v>
      </c>
    </row>
    <row r="35" spans="3:3" x14ac:dyDescent="0.2">
      <c r="C35" s="9">
        <f t="shared" ca="1" si="1"/>
        <v>50.624503908709769</v>
      </c>
    </row>
    <row r="36" spans="3:3" x14ac:dyDescent="0.2">
      <c r="C36" s="9">
        <f t="shared" ca="1" si="1"/>
        <v>41.636311304651187</v>
      </c>
    </row>
    <row r="37" spans="3:3" x14ac:dyDescent="0.2">
      <c r="C37" s="9">
        <f t="shared" ca="1" si="1"/>
        <v>41.808256304546354</v>
      </c>
    </row>
    <row r="38" spans="3:3" x14ac:dyDescent="0.2">
      <c r="C38" s="9">
        <f t="shared" ca="1" si="1"/>
        <v>46.167815739880119</v>
      </c>
    </row>
    <row r="39" spans="3:3" x14ac:dyDescent="0.2">
      <c r="C39" s="9">
        <f t="shared" ca="1" si="1"/>
        <v>60.514926770089552</v>
      </c>
    </row>
    <row r="40" spans="3:3" x14ac:dyDescent="0.2">
      <c r="C40" s="9">
        <f t="shared" ca="1" si="1"/>
        <v>59.739680415239476</v>
      </c>
    </row>
    <row r="41" spans="3:3" x14ac:dyDescent="0.2">
      <c r="C41" s="9">
        <f t="shared" ca="1" si="1"/>
        <v>50.767721753247294</v>
      </c>
    </row>
    <row r="42" spans="3:3" x14ac:dyDescent="0.2">
      <c r="C42" s="9">
        <f t="shared" ca="1" si="1"/>
        <v>38.994381214446811</v>
      </c>
    </row>
    <row r="43" spans="3:3" x14ac:dyDescent="0.2">
      <c r="C43" s="9">
        <f t="shared" ca="1" si="1"/>
        <v>55.23063339764537</v>
      </c>
    </row>
    <row r="44" spans="3:3" x14ac:dyDescent="0.2">
      <c r="C44" s="9">
        <f t="shared" ca="1" si="1"/>
        <v>47.796073570053572</v>
      </c>
    </row>
    <row r="45" spans="3:3" x14ac:dyDescent="0.2">
      <c r="C45" s="9">
        <f t="shared" ca="1" si="1"/>
        <v>35.711525520660111</v>
      </c>
    </row>
    <row r="46" spans="3:3" x14ac:dyDescent="0.2">
      <c r="C46" s="9">
        <f t="shared" ca="1" si="1"/>
        <v>46.296314676996239</v>
      </c>
    </row>
    <row r="47" spans="3:3" x14ac:dyDescent="0.2">
      <c r="C47" s="9">
        <f t="shared" ca="1" si="1"/>
        <v>49.204885324261738</v>
      </c>
    </row>
    <row r="48" spans="3:3" x14ac:dyDescent="0.2">
      <c r="C48" s="9">
        <f t="shared" ca="1" si="1"/>
        <v>42.18286478865555</v>
      </c>
    </row>
    <row r="49" spans="3:3" x14ac:dyDescent="0.2">
      <c r="C49" s="9">
        <f t="shared" ca="1" si="1"/>
        <v>31.94152267849843</v>
      </c>
    </row>
    <row r="50" spans="3:3" x14ac:dyDescent="0.2">
      <c r="C50" s="9">
        <f t="shared" ca="1" si="1"/>
        <v>51.288701122566593</v>
      </c>
    </row>
    <row r="51" spans="3:3" x14ac:dyDescent="0.2">
      <c r="C51" s="9">
        <f t="shared" ca="1" si="1"/>
        <v>45.439028671902214</v>
      </c>
    </row>
    <row r="52" spans="3:3" x14ac:dyDescent="0.2">
      <c r="C52" s="9">
        <f t="shared" ca="1" si="1"/>
        <v>43.060294612819135</v>
      </c>
    </row>
    <row r="53" spans="3:3" x14ac:dyDescent="0.2">
      <c r="C53" s="9">
        <f t="shared" ca="1" si="1"/>
        <v>42.891726688693744</v>
      </c>
    </row>
    <row r="54" spans="3:3" x14ac:dyDescent="0.2">
      <c r="C54" s="9">
        <f t="shared" ca="1" si="1"/>
        <v>52.792099743785471</v>
      </c>
    </row>
    <row r="55" spans="3:3" x14ac:dyDescent="0.2">
      <c r="C55" s="9">
        <f t="shared" ca="1" si="1"/>
        <v>38.788022994058515</v>
      </c>
    </row>
    <row r="56" spans="3:3" x14ac:dyDescent="0.2">
      <c r="C56" s="9">
        <f t="shared" ca="1" si="1"/>
        <v>49.084525356291564</v>
      </c>
    </row>
    <row r="57" spans="3:3" x14ac:dyDescent="0.2">
      <c r="C57" s="9">
        <f t="shared" ca="1" si="1"/>
        <v>39.310871965609422</v>
      </c>
    </row>
    <row r="58" spans="3:3" x14ac:dyDescent="0.2">
      <c r="C58" s="9">
        <f t="shared" ca="1" si="1"/>
        <v>27.932079122851778</v>
      </c>
    </row>
    <row r="59" spans="3:3" x14ac:dyDescent="0.2">
      <c r="C59" s="9">
        <f t="shared" ca="1" si="1"/>
        <v>59.599858052840503</v>
      </c>
    </row>
    <row r="60" spans="3:3" x14ac:dyDescent="0.2">
      <c r="C60" s="9">
        <f t="shared" ca="1" si="1"/>
        <v>46.83881046707306</v>
      </c>
    </row>
    <row r="61" spans="3:3" x14ac:dyDescent="0.2">
      <c r="C61" s="9">
        <f t="shared" ca="1" si="1"/>
        <v>55.792628874740657</v>
      </c>
    </row>
    <row r="62" spans="3:3" x14ac:dyDescent="0.2">
      <c r="C62" s="9">
        <f t="shared" ca="1" si="1"/>
        <v>39.61515321869561</v>
      </c>
    </row>
    <row r="63" spans="3:3" x14ac:dyDescent="0.2">
      <c r="C63" s="9">
        <f t="shared" ca="1" si="1"/>
        <v>46.93699350196119</v>
      </c>
    </row>
    <row r="64" spans="3:3" x14ac:dyDescent="0.2">
      <c r="C64" s="9">
        <f t="shared" ca="1" si="1"/>
        <v>50.575963383509745</v>
      </c>
    </row>
    <row r="65" spans="3:3" x14ac:dyDescent="0.2">
      <c r="C65" s="9">
        <f t="shared" ca="1" si="1"/>
        <v>41.576272678134444</v>
      </c>
    </row>
    <row r="66" spans="3:3" x14ac:dyDescent="0.2">
      <c r="C66" s="9">
        <f t="shared" ref="C66:C80" ca="1" si="2">_xlfn.NORM.INV(RAND(),A$2,A$4)</f>
        <v>50.027374451962309</v>
      </c>
    </row>
    <row r="67" spans="3:3" x14ac:dyDescent="0.2">
      <c r="C67" s="9">
        <f t="shared" ca="1" si="2"/>
        <v>53.027031540979991</v>
      </c>
    </row>
    <row r="68" spans="3:3" x14ac:dyDescent="0.2">
      <c r="C68" s="9">
        <f t="shared" ca="1" si="2"/>
        <v>37.004043160059325</v>
      </c>
    </row>
    <row r="69" spans="3:3" x14ac:dyDescent="0.2">
      <c r="C69" s="9">
        <f t="shared" ca="1" si="2"/>
        <v>45.186882623854274</v>
      </c>
    </row>
    <row r="70" spans="3:3" x14ac:dyDescent="0.2">
      <c r="C70" s="9">
        <f t="shared" ca="1" si="2"/>
        <v>40.473686976098868</v>
      </c>
    </row>
    <row r="71" spans="3:3" x14ac:dyDescent="0.2">
      <c r="C71" s="9">
        <f t="shared" ca="1" si="2"/>
        <v>58.062225169832054</v>
      </c>
    </row>
    <row r="72" spans="3:3" x14ac:dyDescent="0.2">
      <c r="C72" s="9">
        <f t="shared" ca="1" si="2"/>
        <v>41.277712800255799</v>
      </c>
    </row>
    <row r="73" spans="3:3" x14ac:dyDescent="0.2">
      <c r="C73" s="9">
        <f t="shared" ca="1" si="2"/>
        <v>43.844046567419348</v>
      </c>
    </row>
    <row r="74" spans="3:3" x14ac:dyDescent="0.2">
      <c r="C74" s="9">
        <f t="shared" ca="1" si="2"/>
        <v>41.770964509560741</v>
      </c>
    </row>
    <row r="75" spans="3:3" x14ac:dyDescent="0.2">
      <c r="C75" s="9">
        <f t="shared" ca="1" si="2"/>
        <v>48.280144462246305</v>
      </c>
    </row>
    <row r="76" spans="3:3" x14ac:dyDescent="0.2">
      <c r="C76" s="9">
        <f t="shared" ca="1" si="2"/>
        <v>46.212879301573587</v>
      </c>
    </row>
    <row r="77" spans="3:3" x14ac:dyDescent="0.2">
      <c r="C77" s="9">
        <f t="shared" ca="1" si="2"/>
        <v>56.715729594432354</v>
      </c>
    </row>
    <row r="78" spans="3:3" x14ac:dyDescent="0.2">
      <c r="C78" s="9">
        <f t="shared" ca="1" si="2"/>
        <v>46.66358040678665</v>
      </c>
    </row>
    <row r="79" spans="3:3" x14ac:dyDescent="0.2">
      <c r="C79" s="9">
        <f t="shared" ca="1" si="2"/>
        <v>52.948081334859019</v>
      </c>
    </row>
    <row r="80" spans="3:3" x14ac:dyDescent="0.2">
      <c r="C80" s="9">
        <f t="shared" ca="1" si="2"/>
        <v>43.06713687009691</v>
      </c>
    </row>
    <row r="81" spans="3:3" x14ac:dyDescent="0.2">
      <c r="C81" s="9">
        <f ca="1">_xlfn.NORM.INV(RAND(),A$7,A$9)</f>
        <v>34.702507994798637</v>
      </c>
    </row>
    <row r="82" spans="3:3" x14ac:dyDescent="0.2">
      <c r="C82" s="9">
        <f t="shared" ref="C82:C97" ca="1" si="3">_xlfn.NORM.INV(RAND(),A$7,A$9)</f>
        <v>37.815299642720113</v>
      </c>
    </row>
    <row r="83" spans="3:3" x14ac:dyDescent="0.2">
      <c r="C83" s="9">
        <f t="shared" ca="1" si="3"/>
        <v>35.26768106275415</v>
      </c>
    </row>
    <row r="84" spans="3:3" x14ac:dyDescent="0.2">
      <c r="C84" s="9">
        <f t="shared" ca="1" si="3"/>
        <v>28.9667621351789</v>
      </c>
    </row>
    <row r="85" spans="3:3" x14ac:dyDescent="0.2">
      <c r="C85" s="9">
        <f t="shared" ca="1" si="3"/>
        <v>35.434772236691131</v>
      </c>
    </row>
    <row r="86" spans="3:3" x14ac:dyDescent="0.2">
      <c r="C86" s="9">
        <f t="shared" ca="1" si="3"/>
        <v>31.301543507230619</v>
      </c>
    </row>
    <row r="87" spans="3:3" x14ac:dyDescent="0.2">
      <c r="C87" s="9">
        <f t="shared" ca="1" si="3"/>
        <v>38.714176159864664</v>
      </c>
    </row>
    <row r="88" spans="3:3" x14ac:dyDescent="0.2">
      <c r="C88" s="9">
        <f t="shared" ca="1" si="3"/>
        <v>32.270385918532305</v>
      </c>
    </row>
    <row r="89" spans="3:3" x14ac:dyDescent="0.2">
      <c r="C89" s="9">
        <f t="shared" ca="1" si="3"/>
        <v>42.70487687785522</v>
      </c>
    </row>
    <row r="90" spans="3:3" x14ac:dyDescent="0.2">
      <c r="C90" s="9">
        <f t="shared" ca="1" si="3"/>
        <v>40.028871232691024</v>
      </c>
    </row>
    <row r="91" spans="3:3" x14ac:dyDescent="0.2">
      <c r="C91" s="9">
        <f t="shared" ca="1" si="3"/>
        <v>34.307464181299906</v>
      </c>
    </row>
    <row r="92" spans="3:3" x14ac:dyDescent="0.2">
      <c r="C92" s="9">
        <f t="shared" ca="1" si="3"/>
        <v>45.664730338756442</v>
      </c>
    </row>
    <row r="93" spans="3:3" x14ac:dyDescent="0.2">
      <c r="C93" s="9">
        <f t="shared" ca="1" si="3"/>
        <v>37.661095972895438</v>
      </c>
    </row>
    <row r="94" spans="3:3" x14ac:dyDescent="0.2">
      <c r="C94" s="9">
        <f t="shared" ca="1" si="3"/>
        <v>36.642744360515735</v>
      </c>
    </row>
    <row r="95" spans="3:3" x14ac:dyDescent="0.2">
      <c r="C95" s="9">
        <f t="shared" ca="1" si="3"/>
        <v>42.583517996289984</v>
      </c>
    </row>
    <row r="96" spans="3:3" x14ac:dyDescent="0.2">
      <c r="C96" s="9">
        <f t="shared" ca="1" si="3"/>
        <v>43.969550212584473</v>
      </c>
    </row>
    <row r="97" spans="3:3" x14ac:dyDescent="0.2">
      <c r="C97" s="9">
        <f t="shared" ca="1" si="3"/>
        <v>40.425762400180034</v>
      </c>
    </row>
    <row r="98" spans="3:3" x14ac:dyDescent="0.2">
      <c r="C98" s="9">
        <f ca="1">_xlfn.NORM.INV(RAND(),A$2,A$4)</f>
        <v>53.824408406080877</v>
      </c>
    </row>
    <row r="99" spans="3:3" x14ac:dyDescent="0.2">
      <c r="C99" s="9">
        <f ca="1">_xlfn.NORM.INV(RAND(),A$12,A$14)</f>
        <v>41.225755467707117</v>
      </c>
    </row>
    <row r="100" spans="3:3" x14ac:dyDescent="0.2">
      <c r="C100" s="9">
        <f t="shared" ref="C100:C146" ca="1" si="4">_xlfn.NORM.INV(RAND(),A$12,A$14)</f>
        <v>28.825249878674455</v>
      </c>
    </row>
    <row r="101" spans="3:3" x14ac:dyDescent="0.2">
      <c r="C101" s="9">
        <f t="shared" ca="1" si="4"/>
        <v>28.270257210831794</v>
      </c>
    </row>
    <row r="102" spans="3:3" x14ac:dyDescent="0.2">
      <c r="C102" s="9">
        <f t="shared" ca="1" si="4"/>
        <v>19.348341854393865</v>
      </c>
    </row>
    <row r="103" spans="3:3" x14ac:dyDescent="0.2">
      <c r="C103" s="9">
        <f t="shared" ca="1" si="4"/>
        <v>23.250844753693805</v>
      </c>
    </row>
    <row r="104" spans="3:3" x14ac:dyDescent="0.2">
      <c r="C104" s="9">
        <f t="shared" ca="1" si="4"/>
        <v>20.606702059415092</v>
      </c>
    </row>
    <row r="105" spans="3:3" x14ac:dyDescent="0.2">
      <c r="C105" s="9">
        <f t="shared" ca="1" si="4"/>
        <v>26.576479789103789</v>
      </c>
    </row>
    <row r="106" spans="3:3" x14ac:dyDescent="0.2">
      <c r="C106" s="9">
        <f t="shared" ca="1" si="4"/>
        <v>26.207186870679998</v>
      </c>
    </row>
    <row r="107" spans="3:3" x14ac:dyDescent="0.2">
      <c r="C107" s="9">
        <f t="shared" ca="1" si="4"/>
        <v>22.200122241042774</v>
      </c>
    </row>
    <row r="108" spans="3:3" x14ac:dyDescent="0.2">
      <c r="C108" s="9">
        <f t="shared" ca="1" si="4"/>
        <v>24.663996332194138</v>
      </c>
    </row>
    <row r="109" spans="3:3" x14ac:dyDescent="0.2">
      <c r="C109" s="9">
        <f t="shared" ca="1" si="4"/>
        <v>24.698794403269538</v>
      </c>
    </row>
    <row r="110" spans="3:3" x14ac:dyDescent="0.2">
      <c r="C110" s="9">
        <f t="shared" ca="1" si="4"/>
        <v>40.008759022341053</v>
      </c>
    </row>
    <row r="111" spans="3:3" x14ac:dyDescent="0.2">
      <c r="C111" s="9">
        <f t="shared" ca="1" si="4"/>
        <v>29.616201140999074</v>
      </c>
    </row>
    <row r="112" spans="3:3" x14ac:dyDescent="0.2">
      <c r="C112" s="9">
        <f t="shared" ca="1" si="4"/>
        <v>26.224357491806245</v>
      </c>
    </row>
    <row r="113" spans="3:3" x14ac:dyDescent="0.2">
      <c r="C113" s="9">
        <f t="shared" ca="1" si="4"/>
        <v>30.745906593191972</v>
      </c>
    </row>
    <row r="114" spans="3:3" x14ac:dyDescent="0.2">
      <c r="C114" s="9">
        <f t="shared" ca="1" si="4"/>
        <v>25.441642913727527</v>
      </c>
    </row>
    <row r="115" spans="3:3" x14ac:dyDescent="0.2">
      <c r="C115" s="9">
        <f t="shared" ca="1" si="4"/>
        <v>32.022671827982464</v>
      </c>
    </row>
    <row r="116" spans="3:3" x14ac:dyDescent="0.2">
      <c r="C116" s="9">
        <f t="shared" ca="1" si="4"/>
        <v>28.041604282814941</v>
      </c>
    </row>
    <row r="117" spans="3:3" x14ac:dyDescent="0.2">
      <c r="C117" s="9">
        <f t="shared" ca="1" si="4"/>
        <v>21.856018382397664</v>
      </c>
    </row>
    <row r="118" spans="3:3" x14ac:dyDescent="0.2">
      <c r="C118" s="9">
        <f t="shared" ca="1" si="4"/>
        <v>34.694532127258626</v>
      </c>
    </row>
    <row r="119" spans="3:3" x14ac:dyDescent="0.2">
      <c r="C119" s="9">
        <f t="shared" ca="1" si="4"/>
        <v>21.402809488709178</v>
      </c>
    </row>
    <row r="120" spans="3:3" x14ac:dyDescent="0.2">
      <c r="C120" s="9">
        <f t="shared" ca="1" si="4"/>
        <v>28.232335102643454</v>
      </c>
    </row>
    <row r="121" spans="3:3" x14ac:dyDescent="0.2">
      <c r="C121" s="9">
        <f t="shared" ca="1" si="4"/>
        <v>32.356785993236798</v>
      </c>
    </row>
    <row r="122" spans="3:3" x14ac:dyDescent="0.2">
      <c r="C122" s="9">
        <f t="shared" ca="1" si="4"/>
        <v>35.407275464798886</v>
      </c>
    </row>
    <row r="123" spans="3:3" x14ac:dyDescent="0.2">
      <c r="C123" s="9">
        <f t="shared" ca="1" si="4"/>
        <v>33.680275587574258</v>
      </c>
    </row>
    <row r="124" spans="3:3" x14ac:dyDescent="0.2">
      <c r="C124" s="9">
        <f t="shared" ca="1" si="4"/>
        <v>33.923793779018659</v>
      </c>
    </row>
    <row r="125" spans="3:3" x14ac:dyDescent="0.2">
      <c r="C125" s="9">
        <f t="shared" ca="1" si="4"/>
        <v>29.800074031270682</v>
      </c>
    </row>
    <row r="126" spans="3:3" x14ac:dyDescent="0.2">
      <c r="C126" s="9">
        <f t="shared" ca="1" si="4"/>
        <v>40.873806269648945</v>
      </c>
    </row>
    <row r="127" spans="3:3" x14ac:dyDescent="0.2">
      <c r="C127" s="9">
        <f t="shared" ca="1" si="4"/>
        <v>25.542790964208272</v>
      </c>
    </row>
    <row r="128" spans="3:3" x14ac:dyDescent="0.2">
      <c r="C128" s="9">
        <f t="shared" ca="1" si="4"/>
        <v>28.765214598373831</v>
      </c>
    </row>
    <row r="129" spans="3:3" x14ac:dyDescent="0.2">
      <c r="C129" s="9">
        <f t="shared" ca="1" si="4"/>
        <v>28.734116324734202</v>
      </c>
    </row>
    <row r="130" spans="3:3" x14ac:dyDescent="0.2">
      <c r="C130" s="9">
        <f t="shared" ca="1" si="4"/>
        <v>22.034575599117716</v>
      </c>
    </row>
    <row r="131" spans="3:3" x14ac:dyDescent="0.2">
      <c r="C131" s="9">
        <f t="shared" ca="1" si="4"/>
        <v>12.789412461355477</v>
      </c>
    </row>
    <row r="132" spans="3:3" x14ac:dyDescent="0.2">
      <c r="C132" s="9">
        <f t="shared" ca="1" si="4"/>
        <v>33.380929234042171</v>
      </c>
    </row>
    <row r="133" spans="3:3" x14ac:dyDescent="0.2">
      <c r="C133" s="9">
        <f t="shared" ca="1" si="4"/>
        <v>35.214816531039922</v>
      </c>
    </row>
    <row r="134" spans="3:3" x14ac:dyDescent="0.2">
      <c r="C134" s="9">
        <f t="shared" ca="1" si="4"/>
        <v>35.522150810983007</v>
      </c>
    </row>
    <row r="135" spans="3:3" x14ac:dyDescent="0.2">
      <c r="C135" s="9">
        <f t="shared" ca="1" si="4"/>
        <v>30.803139326904184</v>
      </c>
    </row>
    <row r="136" spans="3:3" x14ac:dyDescent="0.2">
      <c r="C136" s="9">
        <f t="shared" ca="1" si="4"/>
        <v>20.361978223587705</v>
      </c>
    </row>
    <row r="137" spans="3:3" x14ac:dyDescent="0.2">
      <c r="C137" s="9">
        <f t="shared" ca="1" si="4"/>
        <v>25.96162278054932</v>
      </c>
    </row>
    <row r="138" spans="3:3" x14ac:dyDescent="0.2">
      <c r="C138" s="9">
        <f t="shared" ca="1" si="4"/>
        <v>19.776654275859709</v>
      </c>
    </row>
    <row r="139" spans="3:3" x14ac:dyDescent="0.2">
      <c r="C139" s="9">
        <f t="shared" ca="1" si="4"/>
        <v>40.158575975136991</v>
      </c>
    </row>
    <row r="140" spans="3:3" x14ac:dyDescent="0.2">
      <c r="C140" s="9">
        <f t="shared" ca="1" si="4"/>
        <v>44.160128524126222</v>
      </c>
    </row>
    <row r="141" spans="3:3" x14ac:dyDescent="0.2">
      <c r="C141" s="9">
        <f t="shared" ca="1" si="4"/>
        <v>35.8094785164756</v>
      </c>
    </row>
    <row r="142" spans="3:3" x14ac:dyDescent="0.2">
      <c r="C142" s="9">
        <f t="shared" ca="1" si="4"/>
        <v>26.808770121515174</v>
      </c>
    </row>
    <row r="143" spans="3:3" x14ac:dyDescent="0.2">
      <c r="C143" s="9">
        <f t="shared" ca="1" si="4"/>
        <v>22.775612385337496</v>
      </c>
    </row>
    <row r="144" spans="3:3" x14ac:dyDescent="0.2">
      <c r="C144" s="9">
        <f t="shared" ca="1" si="4"/>
        <v>37.910720897210872</v>
      </c>
    </row>
    <row r="145" spans="3:3" x14ac:dyDescent="0.2">
      <c r="C145" s="9">
        <f t="shared" ca="1" si="4"/>
        <v>28.025754279306771</v>
      </c>
    </row>
    <row r="146" spans="3:3" x14ac:dyDescent="0.2">
      <c r="C146" s="9">
        <f t="shared" ca="1" si="4"/>
        <v>35.728810977584615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Dados</vt:lpstr>
      <vt:lpstr>Média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Lira Gomes</dc:creator>
  <cp:lastModifiedBy>Jose Gabriel Lira Gomes</cp:lastModifiedBy>
  <dcterms:created xsi:type="dcterms:W3CDTF">2021-02-02T15:58:13Z</dcterms:created>
  <dcterms:modified xsi:type="dcterms:W3CDTF">2021-02-10T10:50:40Z</dcterms:modified>
</cp:coreProperties>
</file>