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uma-my.sharepoint.com/personal/gabriellg_staff_uma_pt/Documents/"/>
    </mc:Choice>
  </mc:AlternateContent>
  <xr:revisionPtr revIDLastSave="10" documentId="8_{331795DC-AD9E-0349-A540-CA62A33D1F44}" xr6:coauthVersionLast="46" xr6:coauthVersionMax="46" xr10:uidLastSave="{58B83232-D0D9-F14B-BC93-3564E6C7B70E}"/>
  <bookViews>
    <workbookView xWindow="0" yWindow="500" windowWidth="16000" windowHeight="10900" activeTab="1" xr2:uid="{73B21911-DDA1-8548-AFA8-89CAE78E3B80}"/>
  </bookViews>
  <sheets>
    <sheet name="Dados" sheetId="2" r:id="rId1"/>
    <sheet name="Médi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J146" i="2" l="1"/>
  <c r="D146" i="4" s="1"/>
  <c r="J129" i="2"/>
  <c r="D129" i="4" s="1"/>
  <c r="J130" i="2"/>
  <c r="D130" i="4" s="1"/>
  <c r="J131" i="2"/>
  <c r="D131" i="4" s="1"/>
  <c r="J132" i="2"/>
  <c r="D132" i="4" s="1"/>
  <c r="J133" i="2"/>
  <c r="D133" i="4" s="1"/>
  <c r="J134" i="2"/>
  <c r="D134" i="4" s="1"/>
  <c r="J135" i="2"/>
  <c r="D135" i="4" s="1"/>
  <c r="J136" i="2"/>
  <c r="D136" i="4" s="1"/>
  <c r="J137" i="2"/>
  <c r="D137" i="4" s="1"/>
  <c r="J138" i="2"/>
  <c r="D138" i="4" s="1"/>
  <c r="J139" i="2"/>
  <c r="D139" i="4" s="1"/>
  <c r="J140" i="2"/>
  <c r="D140" i="4" s="1"/>
  <c r="J141" i="2"/>
  <c r="D141" i="4" s="1"/>
  <c r="J142" i="2"/>
  <c r="D142" i="4" s="1"/>
  <c r="J143" i="2"/>
  <c r="D143" i="4" s="1"/>
  <c r="J144" i="2"/>
  <c r="D144" i="4" s="1"/>
  <c r="J145" i="2"/>
  <c r="D145" i="4" s="1"/>
  <c r="J107" i="2"/>
  <c r="D107" i="4" s="1"/>
  <c r="J108" i="2"/>
  <c r="D108" i="4" s="1"/>
  <c r="J109" i="2"/>
  <c r="D109" i="4" s="1"/>
  <c r="J110" i="2"/>
  <c r="D110" i="4" s="1"/>
  <c r="J111" i="2"/>
  <c r="D111" i="4" s="1"/>
  <c r="J112" i="2"/>
  <c r="D112" i="4" s="1"/>
  <c r="J113" i="2"/>
  <c r="D113" i="4" s="1"/>
  <c r="J114" i="2"/>
  <c r="D114" i="4" s="1"/>
  <c r="J115" i="2"/>
  <c r="D115" i="4" s="1"/>
  <c r="J116" i="2"/>
  <c r="D116" i="4" s="1"/>
  <c r="J117" i="2"/>
  <c r="D117" i="4" s="1"/>
  <c r="J118" i="2"/>
  <c r="D118" i="4" s="1"/>
  <c r="J119" i="2"/>
  <c r="D119" i="4" s="1"/>
  <c r="J120" i="2"/>
  <c r="D120" i="4" s="1"/>
  <c r="J121" i="2"/>
  <c r="D121" i="4" s="1"/>
  <c r="J122" i="2"/>
  <c r="D122" i="4" s="1"/>
  <c r="J123" i="2"/>
  <c r="D123" i="4" s="1"/>
  <c r="J124" i="2"/>
  <c r="D124" i="4" s="1"/>
  <c r="J125" i="2"/>
  <c r="D125" i="4" s="1"/>
  <c r="J126" i="2"/>
  <c r="D126" i="4" s="1"/>
  <c r="J127" i="2"/>
  <c r="D127" i="4" s="1"/>
  <c r="J128" i="2"/>
  <c r="D128" i="4" s="1"/>
  <c r="J92" i="2"/>
  <c r="D92" i="4" s="1"/>
  <c r="J93" i="2"/>
  <c r="D93" i="4" s="1"/>
  <c r="J94" i="2"/>
  <c r="D94" i="4" s="1"/>
  <c r="J95" i="2"/>
  <c r="D95" i="4" s="1"/>
  <c r="J96" i="2"/>
  <c r="D96" i="4" s="1"/>
  <c r="J97" i="2"/>
  <c r="D97" i="4" s="1"/>
  <c r="J98" i="2"/>
  <c r="D98" i="4" s="1"/>
  <c r="J99" i="2"/>
  <c r="D99" i="4" s="1"/>
  <c r="J100" i="2"/>
  <c r="D100" i="4" s="1"/>
  <c r="J101" i="2"/>
  <c r="D101" i="4" s="1"/>
  <c r="J102" i="2"/>
  <c r="D102" i="4" s="1"/>
  <c r="J103" i="2"/>
  <c r="D103" i="4" s="1"/>
  <c r="J104" i="2"/>
  <c r="D104" i="4" s="1"/>
  <c r="J105" i="2"/>
  <c r="D105" i="4" s="1"/>
  <c r="J106" i="2"/>
  <c r="D106" i="4" s="1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21" i="4"/>
  <c r="E19" i="4"/>
  <c r="E17" i="4"/>
  <c r="E15" i="4"/>
  <c r="E13" i="4"/>
  <c r="E11" i="4"/>
  <c r="E9" i="4"/>
  <c r="E7" i="4"/>
  <c r="E6" i="4"/>
  <c r="E5" i="4"/>
  <c r="E4" i="4"/>
  <c r="E3" i="4"/>
  <c r="F2" i="4"/>
  <c r="J91" i="2"/>
  <c r="D91" i="4" s="1"/>
  <c r="J90" i="2"/>
  <c r="D90" i="4" s="1"/>
  <c r="J89" i="2"/>
  <c r="D89" i="4" s="1"/>
  <c r="J88" i="2"/>
  <c r="D88" i="4" s="1"/>
  <c r="J87" i="2"/>
  <c r="D87" i="4" s="1"/>
  <c r="J86" i="2"/>
  <c r="D86" i="4" s="1"/>
  <c r="J85" i="2"/>
  <c r="D85" i="4" s="1"/>
  <c r="J84" i="2"/>
  <c r="D84" i="4" s="1"/>
  <c r="J83" i="2"/>
  <c r="D83" i="4" s="1"/>
  <c r="J82" i="2"/>
  <c r="D82" i="4" s="1"/>
  <c r="J81" i="2"/>
  <c r="D81" i="4" s="1"/>
  <c r="J80" i="2"/>
  <c r="D80" i="4" s="1"/>
  <c r="J79" i="2"/>
  <c r="D79" i="4" s="1"/>
  <c r="J78" i="2"/>
  <c r="D78" i="4" s="1"/>
  <c r="J77" i="2"/>
  <c r="D77" i="4" s="1"/>
  <c r="J76" i="2"/>
  <c r="D76" i="4" s="1"/>
  <c r="J75" i="2"/>
  <c r="D75" i="4" s="1"/>
  <c r="J74" i="2"/>
  <c r="D74" i="4" s="1"/>
  <c r="J73" i="2"/>
  <c r="D73" i="4" s="1"/>
  <c r="J72" i="2"/>
  <c r="D72" i="4" s="1"/>
  <c r="J71" i="2"/>
  <c r="D71" i="4" s="1"/>
  <c r="J70" i="2"/>
  <c r="D70" i="4" s="1"/>
  <c r="J69" i="2"/>
  <c r="D69" i="4" s="1"/>
  <c r="J68" i="2"/>
  <c r="D68" i="4" s="1"/>
  <c r="J67" i="2"/>
  <c r="D67" i="4" s="1"/>
  <c r="J66" i="2"/>
  <c r="D66" i="4" s="1"/>
  <c r="J65" i="2"/>
  <c r="D65" i="4" s="1"/>
  <c r="J64" i="2"/>
  <c r="D64" i="4" s="1"/>
  <c r="J63" i="2"/>
  <c r="D63" i="4" s="1"/>
  <c r="J62" i="2"/>
  <c r="D62" i="4" s="1"/>
  <c r="J61" i="2"/>
  <c r="D61" i="4" s="1"/>
  <c r="J60" i="2"/>
  <c r="D60" i="4" s="1"/>
  <c r="J59" i="2"/>
  <c r="D59" i="4" s="1"/>
  <c r="J58" i="2"/>
  <c r="D58" i="4" s="1"/>
  <c r="J57" i="2"/>
  <c r="D57" i="4" s="1"/>
  <c r="J56" i="2"/>
  <c r="D56" i="4" s="1"/>
  <c r="J55" i="2"/>
  <c r="D55" i="4" s="1"/>
  <c r="J54" i="2"/>
  <c r="D54" i="4" s="1"/>
  <c r="J53" i="2"/>
  <c r="D53" i="4" s="1"/>
  <c r="J52" i="2"/>
  <c r="D52" i="4" s="1"/>
  <c r="J51" i="2"/>
  <c r="D51" i="4" s="1"/>
  <c r="J50" i="2"/>
  <c r="D50" i="4" s="1"/>
  <c r="J49" i="2"/>
  <c r="D49" i="4" s="1"/>
  <c r="J48" i="2"/>
  <c r="D48" i="4" s="1"/>
  <c r="J47" i="2"/>
  <c r="D47" i="4" s="1"/>
  <c r="J46" i="2"/>
  <c r="D46" i="4" s="1"/>
  <c r="J45" i="2"/>
  <c r="D45" i="4" s="1"/>
  <c r="J44" i="2"/>
  <c r="D44" i="4" s="1"/>
  <c r="J43" i="2"/>
  <c r="D43" i="4" s="1"/>
  <c r="J42" i="2"/>
  <c r="D42" i="4" s="1"/>
  <c r="J41" i="2"/>
  <c r="D41" i="4" s="1"/>
  <c r="J40" i="2"/>
  <c r="D40" i="4" s="1"/>
  <c r="J39" i="2"/>
  <c r="D39" i="4" s="1"/>
  <c r="J38" i="2"/>
  <c r="D38" i="4" s="1"/>
  <c r="J37" i="2"/>
  <c r="D37" i="4" s="1"/>
  <c r="J36" i="2"/>
  <c r="D36" i="4" s="1"/>
  <c r="J35" i="2"/>
  <c r="D35" i="4" s="1"/>
  <c r="J34" i="2"/>
  <c r="D34" i="4" s="1"/>
  <c r="J33" i="2"/>
  <c r="D33" i="4" s="1"/>
  <c r="J32" i="2"/>
  <c r="D32" i="4" s="1"/>
  <c r="J31" i="2"/>
  <c r="D31" i="4" s="1"/>
  <c r="J30" i="2"/>
  <c r="D30" i="4" s="1"/>
  <c r="J29" i="2"/>
  <c r="D29" i="4" s="1"/>
  <c r="J28" i="2"/>
  <c r="D28" i="4" s="1"/>
  <c r="J27" i="2"/>
  <c r="D27" i="4" s="1"/>
  <c r="J26" i="2"/>
  <c r="D26" i="4" s="1"/>
  <c r="J25" i="2"/>
  <c r="D25" i="4" s="1"/>
  <c r="J24" i="2"/>
  <c r="D24" i="4" s="1"/>
  <c r="J23" i="2"/>
  <c r="D23" i="4" s="1"/>
  <c r="J22" i="2"/>
  <c r="D22" i="4" s="1"/>
  <c r="J21" i="2"/>
  <c r="D21" i="4" s="1"/>
  <c r="J20" i="2"/>
  <c r="D20" i="4" s="1"/>
  <c r="J19" i="2"/>
  <c r="D19" i="4" s="1"/>
  <c r="J18" i="2"/>
  <c r="D18" i="4" s="1"/>
  <c r="J17" i="2"/>
  <c r="D17" i="4" s="1"/>
  <c r="J16" i="2"/>
  <c r="D16" i="4" s="1"/>
  <c r="J15" i="2"/>
  <c r="D15" i="4" s="1"/>
  <c r="J14" i="2"/>
  <c r="D14" i="4" s="1"/>
  <c r="J13" i="2"/>
  <c r="D13" i="4" s="1"/>
  <c r="J12" i="2"/>
  <c r="D12" i="4" s="1"/>
  <c r="J11" i="2"/>
  <c r="D11" i="4" s="1"/>
  <c r="J10" i="2"/>
  <c r="D10" i="4" s="1"/>
  <c r="J9" i="2"/>
  <c r="D9" i="4" s="1"/>
  <c r="J8" i="2"/>
  <c r="D8" i="4" s="1"/>
  <c r="J7" i="2"/>
  <c r="D7" i="4" s="1"/>
  <c r="J6" i="2"/>
  <c r="D6" i="4" s="1"/>
  <c r="J5" i="2"/>
  <c r="D5" i="4" s="1"/>
  <c r="J4" i="2"/>
  <c r="D4" i="4" s="1"/>
  <c r="J3" i="2"/>
  <c r="D3" i="4" s="1"/>
  <c r="J2" i="2"/>
  <c r="D2" i="4" s="1"/>
  <c r="F53" i="4" l="1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B95" i="4"/>
  <c r="E94" i="4"/>
  <c r="E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F13" i="4"/>
  <c r="F17" i="4"/>
  <c r="F25" i="4"/>
  <c r="F40" i="4"/>
  <c r="F41" i="4"/>
  <c r="A7" i="4"/>
  <c r="F105" i="4"/>
  <c r="F104" i="4"/>
  <c r="F73" i="4"/>
  <c r="F72" i="4"/>
  <c r="F4" i="4"/>
  <c r="F6" i="4"/>
  <c r="F9" i="4"/>
  <c r="F11" i="4"/>
  <c r="F12" i="4"/>
  <c r="F14" i="4"/>
  <c r="F16" i="4"/>
  <c r="F18" i="4"/>
  <c r="F21" i="4"/>
  <c r="F24" i="4"/>
  <c r="F26" i="4"/>
  <c r="F29" i="4"/>
  <c r="F31" i="4"/>
  <c r="F33" i="4"/>
  <c r="F34" i="4"/>
  <c r="F36" i="4"/>
  <c r="F37" i="4"/>
  <c r="F38" i="4"/>
  <c r="F42" i="4"/>
  <c r="F46" i="4"/>
  <c r="F47" i="4"/>
  <c r="F48" i="4"/>
  <c r="F49" i="4"/>
  <c r="F51" i="4"/>
  <c r="F54" i="4"/>
  <c r="F57" i="4"/>
  <c r="F58" i="4"/>
  <c r="F59" i="4"/>
  <c r="F60" i="4"/>
  <c r="F63" i="4"/>
  <c r="F65" i="4"/>
  <c r="F68" i="4"/>
  <c r="F85" i="4"/>
  <c r="F89" i="4"/>
  <c r="F100" i="4"/>
  <c r="F136" i="4"/>
  <c r="F3" i="4"/>
  <c r="F5" i="4"/>
  <c r="F8" i="4"/>
  <c r="F10" i="4"/>
  <c r="F15" i="4"/>
  <c r="F19" i="4"/>
  <c r="F22" i="4"/>
  <c r="F23" i="4"/>
  <c r="F27" i="4"/>
  <c r="F28" i="4"/>
  <c r="F30" i="4"/>
  <c r="F35" i="4"/>
  <c r="F39" i="4"/>
  <c r="F43" i="4"/>
  <c r="F44" i="4"/>
  <c r="F50" i="4"/>
  <c r="F52" i="4"/>
  <c r="F56" i="4"/>
  <c r="F61" i="4"/>
  <c r="F66" i="4"/>
  <c r="F69" i="4"/>
  <c r="F70" i="4"/>
  <c r="F101" i="4"/>
  <c r="F121" i="4"/>
  <c r="F133" i="4"/>
  <c r="F137" i="4"/>
  <c r="F141" i="4"/>
  <c r="F75" i="4"/>
  <c r="F76" i="4"/>
  <c r="F77" i="4"/>
  <c r="F79" i="4"/>
  <c r="F80" i="4"/>
  <c r="F81" i="4"/>
  <c r="F86" i="4"/>
  <c r="F90" i="4"/>
  <c r="F94" i="4"/>
  <c r="F98" i="4"/>
  <c r="F102" i="4"/>
  <c r="F107" i="4"/>
  <c r="F108" i="4"/>
  <c r="F109" i="4"/>
  <c r="F111" i="4"/>
  <c r="F112" i="4"/>
  <c r="F113" i="4"/>
  <c r="F114" i="4"/>
  <c r="F115" i="4"/>
  <c r="F116" i="4"/>
  <c r="F117" i="4"/>
  <c r="F118" i="4"/>
  <c r="F123" i="4"/>
  <c r="F124" i="4"/>
  <c r="F127" i="4"/>
  <c r="F129" i="4"/>
  <c r="F131" i="4"/>
  <c r="F132" i="4"/>
  <c r="F135" i="4"/>
  <c r="F138" i="4"/>
  <c r="F142" i="4"/>
  <c r="F55" i="4"/>
  <c r="F62" i="4"/>
  <c r="F67" i="4"/>
  <c r="F71" i="4"/>
  <c r="F74" i="4"/>
  <c r="F78" i="4"/>
  <c r="F82" i="4"/>
  <c r="F83" i="4"/>
  <c r="F84" i="4"/>
  <c r="F87" i="4"/>
  <c r="F88" i="4"/>
  <c r="F91" i="4"/>
  <c r="F92" i="4"/>
  <c r="F95" i="4"/>
  <c r="F97" i="4"/>
  <c r="F99" i="4"/>
  <c r="F103" i="4"/>
  <c r="F106" i="4"/>
  <c r="F110" i="4"/>
  <c r="F119" i="4"/>
  <c r="F120" i="4"/>
  <c r="F122" i="4"/>
  <c r="F126" i="4"/>
  <c r="F130" i="4"/>
  <c r="F134" i="4"/>
  <c r="F139" i="4"/>
  <c r="F140" i="4"/>
  <c r="F143" i="4"/>
  <c r="F144" i="4"/>
  <c r="F145" i="4"/>
  <c r="F146" i="4"/>
  <c r="F20" i="4"/>
  <c r="F32" i="4"/>
  <c r="F45" i="4"/>
  <c r="F64" i="4"/>
  <c r="F93" i="4"/>
  <c r="F125" i="4"/>
  <c r="F96" i="4"/>
  <c r="F128" i="4"/>
  <c r="F7" i="4"/>
  <c r="B96" i="4" l="1"/>
  <c r="E95" i="4"/>
  <c r="G74" i="4"/>
  <c r="G73" i="4" s="1"/>
  <c r="G72" i="4" s="1"/>
  <c r="G71" i="4" s="1"/>
  <c r="G70" i="4" s="1"/>
  <c r="G69" i="4" s="1"/>
  <c r="G68" i="4" s="1"/>
  <c r="G67" i="4" s="1"/>
  <c r="G66" i="4" s="1"/>
  <c r="G65" i="4" s="1"/>
  <c r="G64" i="4" s="1"/>
  <c r="G63" i="4" s="1"/>
  <c r="G62" i="4" s="1"/>
  <c r="G61" i="4" s="1"/>
  <c r="G60" i="4" s="1"/>
  <c r="G59" i="4" s="1"/>
  <c r="G58" i="4" s="1"/>
  <c r="G57" i="4" s="1"/>
  <c r="G56" i="4" s="1"/>
  <c r="G55" i="4" s="1"/>
  <c r="G54" i="4" s="1"/>
  <c r="G53" i="4" s="1"/>
  <c r="G52" i="4" s="1"/>
  <c r="G51" i="4" s="1"/>
  <c r="G50" i="4" s="1"/>
  <c r="G49" i="4" s="1"/>
  <c r="G48" i="4" s="1"/>
  <c r="G47" i="4" s="1"/>
  <c r="G46" i="4" s="1"/>
  <c r="G45" i="4" s="1"/>
  <c r="G44" i="4" s="1"/>
  <c r="G43" i="4" s="1"/>
  <c r="G42" i="4" s="1"/>
  <c r="G41" i="4" s="1"/>
  <c r="G40" i="4" s="1"/>
  <c r="G39" i="4" s="1"/>
  <c r="G38" i="4" s="1"/>
  <c r="G37" i="4" s="1"/>
  <c r="G36" i="4" s="1"/>
  <c r="G35" i="4" s="1"/>
  <c r="G34" i="4" s="1"/>
  <c r="G33" i="4" s="1"/>
  <c r="G32" i="4" s="1"/>
  <c r="G31" i="4" s="1"/>
  <c r="G30" i="4" s="1"/>
  <c r="G29" i="4" s="1"/>
  <c r="G28" i="4" s="1"/>
  <c r="G27" i="4" s="1"/>
  <c r="G26" i="4" s="1"/>
  <c r="G25" i="4" s="1"/>
  <c r="G24" i="4" s="1"/>
  <c r="G23" i="4" s="1"/>
  <c r="G22" i="4" s="1"/>
  <c r="G21" i="4" s="1"/>
  <c r="G20" i="4" s="1"/>
  <c r="G19" i="4" s="1"/>
  <c r="G18" i="4" s="1"/>
  <c r="G17" i="4" s="1"/>
  <c r="G16" i="4" s="1"/>
  <c r="G15" i="4" s="1"/>
  <c r="G14" i="4" s="1"/>
  <c r="G13" i="4" s="1"/>
  <c r="G12" i="4" s="1"/>
  <c r="G11" i="4" s="1"/>
  <c r="G10" i="4" s="1"/>
  <c r="G9" i="4" s="1"/>
  <c r="G8" i="4" s="1"/>
  <c r="G7" i="4" s="1"/>
  <c r="G6" i="4" s="1"/>
  <c r="G5" i="4" s="1"/>
  <c r="G4" i="4" s="1"/>
  <c r="G3" i="4" s="1"/>
  <c r="G2" i="4" s="1"/>
  <c r="B97" i="4" l="1"/>
  <c r="E96" i="4"/>
  <c r="B98" i="4" l="1"/>
  <c r="E97" i="4"/>
  <c r="B99" i="4" l="1"/>
  <c r="E98" i="4"/>
  <c r="B100" i="4" l="1"/>
  <c r="E99" i="4"/>
  <c r="B101" i="4" l="1"/>
  <c r="E100" i="4"/>
  <c r="B102" i="4" l="1"/>
  <c r="E101" i="4"/>
  <c r="B103" i="4" l="1"/>
  <c r="E102" i="4"/>
  <c r="B104" i="4" l="1"/>
  <c r="E103" i="4"/>
  <c r="B105" i="4" l="1"/>
  <c r="E104" i="4"/>
  <c r="B106" i="4" l="1"/>
  <c r="E105" i="4"/>
  <c r="B107" i="4" l="1"/>
  <c r="E106" i="4"/>
  <c r="B108" i="4" l="1"/>
  <c r="E107" i="4"/>
  <c r="B109" i="4" l="1"/>
  <c r="E108" i="4"/>
  <c r="B110" i="4" l="1"/>
  <c r="E109" i="4"/>
  <c r="B111" i="4" l="1"/>
  <c r="E110" i="4"/>
  <c r="B112" i="4" l="1"/>
  <c r="E111" i="4"/>
  <c r="B113" i="4" l="1"/>
  <c r="E112" i="4"/>
  <c r="B114" i="4" l="1"/>
  <c r="E113" i="4"/>
  <c r="B115" i="4" l="1"/>
  <c r="E114" i="4"/>
  <c r="B116" i="4" l="1"/>
  <c r="E115" i="4"/>
  <c r="B117" i="4" l="1"/>
  <c r="E116" i="4"/>
  <c r="B118" i="4" l="1"/>
  <c r="E117" i="4"/>
  <c r="B119" i="4" l="1"/>
  <c r="E118" i="4"/>
  <c r="B120" i="4" l="1"/>
  <c r="E119" i="4"/>
  <c r="B121" i="4" l="1"/>
  <c r="E120" i="4"/>
  <c r="B122" i="4" l="1"/>
  <c r="E121" i="4"/>
  <c r="B123" i="4" l="1"/>
  <c r="E122" i="4"/>
  <c r="B124" i="4" l="1"/>
  <c r="E123" i="4"/>
  <c r="B125" i="4" l="1"/>
  <c r="E124" i="4"/>
  <c r="B126" i="4" l="1"/>
  <c r="E125" i="4"/>
  <c r="B127" i="4" l="1"/>
  <c r="E126" i="4"/>
  <c r="B128" i="4" l="1"/>
  <c r="E127" i="4"/>
  <c r="B129" i="4" l="1"/>
  <c r="E128" i="4"/>
  <c r="B130" i="4" l="1"/>
  <c r="E129" i="4"/>
  <c r="B131" i="4" l="1"/>
  <c r="E130" i="4"/>
  <c r="B132" i="4" l="1"/>
  <c r="E131" i="4"/>
  <c r="B133" i="4" l="1"/>
  <c r="E132" i="4"/>
  <c r="B134" i="4" l="1"/>
  <c r="E133" i="4"/>
  <c r="B135" i="4" l="1"/>
  <c r="E134" i="4"/>
  <c r="B136" i="4" l="1"/>
  <c r="E135" i="4"/>
  <c r="B137" i="4" l="1"/>
  <c r="E136" i="4"/>
  <c r="B138" i="4" l="1"/>
  <c r="E137" i="4"/>
  <c r="B139" i="4" l="1"/>
  <c r="E138" i="4"/>
  <c r="B140" i="4" l="1"/>
  <c r="E139" i="4"/>
  <c r="B141" i="4" l="1"/>
  <c r="E140" i="4"/>
  <c r="B142" i="4" l="1"/>
  <c r="E141" i="4"/>
  <c r="B143" i="4" l="1"/>
  <c r="E142" i="4"/>
  <c r="B144" i="4" l="1"/>
  <c r="E143" i="4"/>
  <c r="B145" i="4" l="1"/>
  <c r="E144" i="4"/>
  <c r="B146" i="4" l="1"/>
  <c r="E146" i="4" s="1"/>
  <c r="G146" i="4" s="1"/>
  <c r="E145" i="4"/>
  <c r="G145" i="4" l="1"/>
  <c r="G144" i="4" s="1"/>
  <c r="G143" i="4" s="1"/>
  <c r="G142" i="4" s="1"/>
  <c r="G141" i="4" s="1"/>
  <c r="G140" i="4" s="1"/>
  <c r="G139" i="4" s="1"/>
  <c r="G138" i="4" s="1"/>
  <c r="G137" i="4" s="1"/>
  <c r="G136" i="4" s="1"/>
  <c r="G135" i="4" s="1"/>
  <c r="G134" i="4" s="1"/>
  <c r="G133" i="4" s="1"/>
  <c r="G132" i="4" s="1"/>
  <c r="G131" i="4" s="1"/>
  <c r="G130" i="4" s="1"/>
  <c r="G129" i="4" s="1"/>
  <c r="G128" i="4" s="1"/>
  <c r="G127" i="4" s="1"/>
  <c r="G126" i="4" s="1"/>
  <c r="G125" i="4" s="1"/>
  <c r="G124" i="4" s="1"/>
  <c r="G123" i="4" s="1"/>
  <c r="G122" i="4" s="1"/>
  <c r="G121" i="4" s="1"/>
  <c r="G120" i="4" s="1"/>
  <c r="G119" i="4" s="1"/>
  <c r="G118" i="4" s="1"/>
  <c r="G117" i="4" s="1"/>
  <c r="G116" i="4" s="1"/>
  <c r="G115" i="4" s="1"/>
  <c r="G114" i="4" s="1"/>
  <c r="G113" i="4" s="1"/>
  <c r="G112" i="4" s="1"/>
  <c r="G111" i="4" s="1"/>
  <c r="G110" i="4" s="1"/>
  <c r="G109" i="4" s="1"/>
  <c r="G108" i="4" s="1"/>
  <c r="G107" i="4" s="1"/>
  <c r="G106" i="4" s="1"/>
  <c r="G105" i="4" s="1"/>
  <c r="G104" i="4" s="1"/>
  <c r="G103" i="4" s="1"/>
  <c r="G102" i="4" s="1"/>
  <c r="G101" i="4" s="1"/>
  <c r="G100" i="4" s="1"/>
  <c r="G99" i="4" s="1"/>
  <c r="G98" i="4" s="1"/>
  <c r="G97" i="4" s="1"/>
  <c r="G96" i="4" s="1"/>
  <c r="G95" i="4" s="1"/>
  <c r="G94" i="4" s="1"/>
  <c r="G93" i="4" s="1"/>
  <c r="G92" i="4" s="1"/>
  <c r="G91" i="4" s="1"/>
  <c r="G90" i="4" s="1"/>
  <c r="G89" i="4" s="1"/>
  <c r="G88" i="4" s="1"/>
  <c r="G87" i="4" s="1"/>
  <c r="G86" i="4" s="1"/>
  <c r="G85" i="4" s="1"/>
  <c r="G84" i="4" s="1"/>
  <c r="G83" i="4" s="1"/>
  <c r="G82" i="4" s="1"/>
  <c r="G81" i="4" s="1"/>
  <c r="G80" i="4" s="1"/>
  <c r="G79" i="4" s="1"/>
  <c r="G78" i="4" s="1"/>
  <c r="G77" i="4" s="1"/>
  <c r="G76" i="4" s="1"/>
  <c r="G75" i="4" s="1"/>
  <c r="I4" i="4" s="1"/>
  <c r="I2" i="4" l="1"/>
</calcChain>
</file>

<file path=xl/sharedStrings.xml><?xml version="1.0" encoding="utf-8"?>
<sst xmlns="http://schemas.openxmlformats.org/spreadsheetml/2006/main" count="22" uniqueCount="20">
  <si>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</si>
  <si>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r>
      <t>p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(Pa)</t>
    </r>
  </si>
  <si>
    <r>
      <t>T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</si>
  <si>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t>M (g/mol)</t>
  </si>
  <si>
    <t>?</t>
  </si>
  <si>
    <t>p (Pa)</t>
  </si>
  <si>
    <r>
      <t>T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</si>
  <si>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t>t (min)</t>
  </si>
  <si>
    <t>t (h:m:s)</t>
  </si>
  <si>
    <r>
      <t>c</t>
    </r>
    <r>
      <rPr>
        <b/>
        <vertAlign val="subscript"/>
        <sz val="12"/>
        <color theme="1"/>
        <rFont val="Calibri (Body)"/>
      </rPr>
      <t>n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</si>
  <si>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Ai (µg min/Nm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</si>
  <si>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</si>
  <si>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Max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</si>
  <si>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Min</t>
    </r>
  </si>
  <si>
    <r>
      <rPr>
        <b/>
        <sz val="12"/>
        <color theme="1"/>
        <rFont val="Symbol"/>
        <charset val="2"/>
      </rPr>
      <t>t</t>
    </r>
    <r>
      <rPr>
        <b/>
        <sz val="12"/>
        <color theme="1"/>
        <rFont val="Calibri"/>
        <family val="2"/>
        <scheme val="minor"/>
      </rPr>
      <t xml:space="preserve"> (min)</t>
    </r>
  </si>
  <si>
    <t>N</t>
  </si>
  <si>
    <r>
      <t xml:space="preserve">0 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 (K)</t>
    </r>
  </si>
  <si>
    <r>
      <t>c (µg/m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</si>
  <si>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c (ppb)</t>
  </si>
  <si>
    <t>c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</si>
</sst>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bscript"/>
      <sz val="12"/>
      <color theme="1"/>
      <name val="Calibri (Body)"/>
    </font>
    <font>
      <b/>
      <vertAlign val="superscript"/>
      <sz val="12"/>
      <color theme="1"/>
      <name val="Calibri (Body)"/>
    </font>
    <font>
      <sz val="12"/>
      <color rgb="FF3436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2" fontId="6" fillId="2" borderId="0" xfId="0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22" fontId="6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  <c:pt idx="73">
                  <c:v>1460</c:v>
                </c:pt>
                <c:pt idx="74">
                  <c:v>1480</c:v>
                </c:pt>
                <c:pt idx="75">
                  <c:v>1500</c:v>
                </c:pt>
                <c:pt idx="76">
                  <c:v>1520</c:v>
                </c:pt>
                <c:pt idx="77">
                  <c:v>1540</c:v>
                </c:pt>
                <c:pt idx="78">
                  <c:v>1560</c:v>
                </c:pt>
                <c:pt idx="79">
                  <c:v>1580</c:v>
                </c:pt>
                <c:pt idx="80">
                  <c:v>1600</c:v>
                </c:pt>
                <c:pt idx="81">
                  <c:v>1620</c:v>
                </c:pt>
                <c:pt idx="82">
                  <c:v>1640</c:v>
                </c:pt>
                <c:pt idx="83">
                  <c:v>1660</c:v>
                </c:pt>
                <c:pt idx="84">
                  <c:v>1680</c:v>
                </c:pt>
                <c:pt idx="85">
                  <c:v>1700</c:v>
                </c:pt>
                <c:pt idx="86">
                  <c:v>1720</c:v>
                </c:pt>
                <c:pt idx="87">
                  <c:v>1740</c:v>
                </c:pt>
                <c:pt idx="88">
                  <c:v>1760</c:v>
                </c:pt>
                <c:pt idx="89">
                  <c:v>1780</c:v>
                </c:pt>
                <c:pt idx="90">
                  <c:v>1800</c:v>
                </c:pt>
                <c:pt idx="91">
                  <c:v>1820</c:v>
                </c:pt>
                <c:pt idx="92">
                  <c:v>1840</c:v>
                </c:pt>
                <c:pt idx="93">
                  <c:v>1860</c:v>
                </c:pt>
                <c:pt idx="94">
                  <c:v>1880</c:v>
                </c:pt>
                <c:pt idx="95">
                  <c:v>1900</c:v>
                </c:pt>
                <c:pt idx="96">
                  <c:v>1920</c:v>
                </c:pt>
                <c:pt idx="97">
                  <c:v>1940</c:v>
                </c:pt>
                <c:pt idx="98">
                  <c:v>1960</c:v>
                </c:pt>
                <c:pt idx="99">
                  <c:v>1980</c:v>
                </c:pt>
                <c:pt idx="100">
                  <c:v>2000</c:v>
                </c:pt>
                <c:pt idx="101">
                  <c:v>2020</c:v>
                </c:pt>
                <c:pt idx="102">
                  <c:v>2040</c:v>
                </c:pt>
                <c:pt idx="103">
                  <c:v>2060</c:v>
                </c:pt>
                <c:pt idx="104">
                  <c:v>2080</c:v>
                </c:pt>
                <c:pt idx="105">
                  <c:v>2100</c:v>
                </c:pt>
                <c:pt idx="106">
                  <c:v>2120</c:v>
                </c:pt>
                <c:pt idx="107">
                  <c:v>2140</c:v>
                </c:pt>
                <c:pt idx="108">
                  <c:v>2160</c:v>
                </c:pt>
                <c:pt idx="109">
                  <c:v>2180</c:v>
                </c:pt>
                <c:pt idx="110">
                  <c:v>2200</c:v>
                </c:pt>
                <c:pt idx="111">
                  <c:v>2220</c:v>
                </c:pt>
                <c:pt idx="112">
                  <c:v>2240</c:v>
                </c:pt>
                <c:pt idx="113">
                  <c:v>2260</c:v>
                </c:pt>
                <c:pt idx="114">
                  <c:v>2280</c:v>
                </c:pt>
                <c:pt idx="115">
                  <c:v>2300</c:v>
                </c:pt>
                <c:pt idx="116">
                  <c:v>2320</c:v>
                </c:pt>
                <c:pt idx="117">
                  <c:v>2340</c:v>
                </c:pt>
                <c:pt idx="118">
                  <c:v>2360</c:v>
                </c:pt>
                <c:pt idx="119">
                  <c:v>2380</c:v>
                </c:pt>
                <c:pt idx="120">
                  <c:v>2400</c:v>
                </c:pt>
                <c:pt idx="121">
                  <c:v>2420</c:v>
                </c:pt>
                <c:pt idx="122">
                  <c:v>2440</c:v>
                </c:pt>
                <c:pt idx="123">
                  <c:v>2460</c:v>
                </c:pt>
                <c:pt idx="124">
                  <c:v>2480</c:v>
                </c:pt>
                <c:pt idx="125">
                  <c:v>2500</c:v>
                </c:pt>
                <c:pt idx="126">
                  <c:v>2520</c:v>
                </c:pt>
                <c:pt idx="127">
                  <c:v>2540</c:v>
                </c:pt>
                <c:pt idx="128">
                  <c:v>2560</c:v>
                </c:pt>
                <c:pt idx="129">
                  <c:v>2580</c:v>
                </c:pt>
                <c:pt idx="130">
                  <c:v>2600</c:v>
                </c:pt>
                <c:pt idx="131">
                  <c:v>2620</c:v>
                </c:pt>
                <c:pt idx="132">
                  <c:v>2640</c:v>
                </c:pt>
                <c:pt idx="133">
                  <c:v>2660</c:v>
                </c:pt>
                <c:pt idx="134">
                  <c:v>2680</c:v>
                </c:pt>
                <c:pt idx="135">
                  <c:v>2700</c:v>
                </c:pt>
                <c:pt idx="136">
                  <c:v>2720</c:v>
                </c:pt>
                <c:pt idx="137">
                  <c:v>2740</c:v>
                </c:pt>
                <c:pt idx="138">
                  <c:v>2760</c:v>
                </c:pt>
                <c:pt idx="139">
                  <c:v>2780</c:v>
                </c:pt>
                <c:pt idx="140">
                  <c:v>2800</c:v>
                </c:pt>
                <c:pt idx="141">
                  <c:v>2820</c:v>
                </c:pt>
                <c:pt idx="142">
                  <c:v>2840</c:v>
                </c:pt>
                <c:pt idx="143">
                  <c:v>2860</c:v>
                </c:pt>
                <c:pt idx="144">
                  <c:v>2880</c:v>
                </c:pt>
              </c:numCache>
            </c:numRef>
          </c:xVal>
          <c:yVal>
            <c:numRef>
              <c:f>Média!$D$2:$D$146</c:f>
              <c:numCache>
                <c:formatCode>0.0</c:formatCode>
                <c:ptCount val="145"/>
                <c:pt idx="0">
                  <c:v>14.488140746689941</c:v>
                </c:pt>
                <c:pt idx="1">
                  <c:v>17.390864387245443</c:v>
                </c:pt>
                <c:pt idx="2">
                  <c:v>15.876969731244005</c:v>
                </c:pt>
                <c:pt idx="3">
                  <c:v>15.455397951121183</c:v>
                </c:pt>
                <c:pt idx="4">
                  <c:v>17.587568504207532</c:v>
                </c:pt>
                <c:pt idx="5">
                  <c:v>15.341985836520195</c:v>
                </c:pt>
                <c:pt idx="6">
                  <c:v>15.988333975170852</c:v>
                </c:pt>
                <c:pt idx="7">
                  <c:v>19.94020440172304</c:v>
                </c:pt>
                <c:pt idx="8">
                  <c:v>15.714225990549146</c:v>
                </c:pt>
                <c:pt idx="9">
                  <c:v>16.395453998543367</c:v>
                </c:pt>
                <c:pt idx="10">
                  <c:v>16.993625441511661</c:v>
                </c:pt>
                <c:pt idx="11">
                  <c:v>18.359112740329131</c:v>
                </c:pt>
                <c:pt idx="12">
                  <c:v>12.40547813570277</c:v>
                </c:pt>
                <c:pt idx="13">
                  <c:v>14.835761045797383</c:v>
                </c:pt>
                <c:pt idx="14">
                  <c:v>17.655784776918434</c:v>
                </c:pt>
                <c:pt idx="15">
                  <c:v>12.083557267768006</c:v>
                </c:pt>
                <c:pt idx="16">
                  <c:v>13.503522730786987</c:v>
                </c:pt>
                <c:pt idx="17">
                  <c:v>14.078681160062912</c:v>
                </c:pt>
                <c:pt idx="18">
                  <c:v>16.66541648968952</c:v>
                </c:pt>
                <c:pt idx="19">
                  <c:v>13.741642122175591</c:v>
                </c:pt>
                <c:pt idx="20">
                  <c:v>16.777904852022559</c:v>
                </c:pt>
                <c:pt idx="21">
                  <c:v>16.921019439290891</c:v>
                </c:pt>
                <c:pt idx="22">
                  <c:v>15.5718868877204</c:v>
                </c:pt>
                <c:pt idx="23">
                  <c:v>17.070800910102918</c:v>
                </c:pt>
                <c:pt idx="24">
                  <c:v>15.489284037830714</c:v>
                </c:pt>
                <c:pt idx="25">
                  <c:v>18.518338786286566</c:v>
                </c:pt>
                <c:pt idx="26">
                  <c:v>15.287880994683553</c:v>
                </c:pt>
                <c:pt idx="27">
                  <c:v>16.207882405039406</c:v>
                </c:pt>
                <c:pt idx="28">
                  <c:v>14.997128798756338</c:v>
                </c:pt>
                <c:pt idx="29">
                  <c:v>17.347660214813562</c:v>
                </c:pt>
                <c:pt idx="30">
                  <c:v>18.424382830286849</c:v>
                </c:pt>
                <c:pt idx="31">
                  <c:v>15.599092865778951</c:v>
                </c:pt>
                <c:pt idx="32">
                  <c:v>15.977360430930943</c:v>
                </c:pt>
                <c:pt idx="33">
                  <c:v>19.564733336223171</c:v>
                </c:pt>
                <c:pt idx="34">
                  <c:v>15.088559439864934</c:v>
                </c:pt>
                <c:pt idx="35">
                  <c:v>18.474529760488469</c:v>
                </c:pt>
                <c:pt idx="36">
                  <c:v>18.241474105973118</c:v>
                </c:pt>
                <c:pt idx="37">
                  <c:v>16.934186280625656</c:v>
                </c:pt>
                <c:pt idx="38">
                  <c:v>15.188161309559677</c:v>
                </c:pt>
                <c:pt idx="39">
                  <c:v>14.112956824700266</c:v>
                </c:pt>
                <c:pt idx="40">
                  <c:v>18.179176026448939</c:v>
                </c:pt>
                <c:pt idx="41">
                  <c:v>13.475744223437276</c:v>
                </c:pt>
                <c:pt idx="42">
                  <c:v>14.443971898525723</c:v>
                </c:pt>
                <c:pt idx="43">
                  <c:v>17.884983747302634</c:v>
                </c:pt>
                <c:pt idx="44">
                  <c:v>16.74929133100304</c:v>
                </c:pt>
                <c:pt idx="45">
                  <c:v>15.916401194537251</c:v>
                </c:pt>
                <c:pt idx="46">
                  <c:v>18.528757360223793</c:v>
                </c:pt>
                <c:pt idx="47">
                  <c:v>15.137094657912545</c:v>
                </c:pt>
                <c:pt idx="48">
                  <c:v>13.122274783355705</c:v>
                </c:pt>
                <c:pt idx="49">
                  <c:v>15.162270473853058</c:v>
                </c:pt>
                <c:pt idx="50">
                  <c:v>12.563551645553238</c:v>
                </c:pt>
                <c:pt idx="51">
                  <c:v>16.455349015267426</c:v>
                </c:pt>
                <c:pt idx="52">
                  <c:v>18.806661569132924</c:v>
                </c:pt>
                <c:pt idx="53">
                  <c:v>16.198318646818926</c:v>
                </c:pt>
                <c:pt idx="54">
                  <c:v>18.166903524112982</c:v>
                </c:pt>
                <c:pt idx="55">
                  <c:v>16.229761712305073</c:v>
                </c:pt>
                <c:pt idx="56">
                  <c:v>12.359659751590085</c:v>
                </c:pt>
                <c:pt idx="57">
                  <c:v>12.514616198944417</c:v>
                </c:pt>
                <c:pt idx="58">
                  <c:v>16.680990697705166</c:v>
                </c:pt>
                <c:pt idx="59">
                  <c:v>16.241796264401092</c:v>
                </c:pt>
                <c:pt idx="60">
                  <c:v>15.106239831647448</c:v>
                </c:pt>
                <c:pt idx="61">
                  <c:v>14.401092249707004</c:v>
                </c:pt>
                <c:pt idx="62">
                  <c:v>18.599249064045939</c:v>
                </c:pt>
                <c:pt idx="63">
                  <c:v>14.824179989134315</c:v>
                </c:pt>
                <c:pt idx="64">
                  <c:v>20.585807559290348</c:v>
                </c:pt>
                <c:pt idx="65">
                  <c:v>16.139419027230161</c:v>
                </c:pt>
                <c:pt idx="66">
                  <c:v>16.341830188866485</c:v>
                </c:pt>
                <c:pt idx="67">
                  <c:v>15.834578376610514</c:v>
                </c:pt>
                <c:pt idx="68">
                  <c:v>17.366875169597126</c:v>
                </c:pt>
                <c:pt idx="69">
                  <c:v>13.996520852079644</c:v>
                </c:pt>
                <c:pt idx="70">
                  <c:v>15.968456013671815</c:v>
                </c:pt>
                <c:pt idx="71">
                  <c:v>15.511331706195788</c:v>
                </c:pt>
                <c:pt idx="72">
                  <c:v>13.552398903578256</c:v>
                </c:pt>
                <c:pt idx="73">
                  <c:v>13.20787831060221</c:v>
                </c:pt>
                <c:pt idx="74">
                  <c:v>16.444703827319426</c:v>
                </c:pt>
                <c:pt idx="75">
                  <c:v>17.659094081799115</c:v>
                </c:pt>
                <c:pt idx="76">
                  <c:v>12.640930984525683</c:v>
                </c:pt>
                <c:pt idx="77">
                  <c:v>19.08584282118553</c:v>
                </c:pt>
                <c:pt idx="78">
                  <c:v>14.981641316356665</c:v>
                </c:pt>
                <c:pt idx="79">
                  <c:v>14.85204668069956</c:v>
                </c:pt>
                <c:pt idx="80">
                  <c:v>13.726697059910302</c:v>
                </c:pt>
                <c:pt idx="81">
                  <c:v>13.872037446423052</c:v>
                </c:pt>
                <c:pt idx="82">
                  <c:v>18.45762205441482</c:v>
                </c:pt>
                <c:pt idx="83">
                  <c:v>15.214371742061292</c:v>
                </c:pt>
                <c:pt idx="84">
                  <c:v>15.349570324054685</c:v>
                </c:pt>
                <c:pt idx="85">
                  <c:v>17.807059934480929</c:v>
                </c:pt>
                <c:pt idx="86">
                  <c:v>10.978773899643597</c:v>
                </c:pt>
                <c:pt idx="87">
                  <c:v>18.764362057613695</c:v>
                </c:pt>
                <c:pt idx="88">
                  <c:v>16.663284043952256</c:v>
                </c:pt>
                <c:pt idx="89">
                  <c:v>14.853726620884604</c:v>
                </c:pt>
                <c:pt idx="90">
                  <c:v>13.235465006477956</c:v>
                </c:pt>
                <c:pt idx="91">
                  <c:v>16.644515794000888</c:v>
                </c:pt>
                <c:pt idx="92">
                  <c:v>14.326345176498663</c:v>
                </c:pt>
                <c:pt idx="93">
                  <c:v>17.359200269707713</c:v>
                </c:pt>
                <c:pt idx="94">
                  <c:v>15.899241762138217</c:v>
                </c:pt>
                <c:pt idx="95">
                  <c:v>16.914406141819516</c:v>
                </c:pt>
                <c:pt idx="96">
                  <c:v>14.817082709742303</c:v>
                </c:pt>
                <c:pt idx="97">
                  <c:v>15.228231187232939</c:v>
                </c:pt>
                <c:pt idx="98">
                  <c:v>13.484212497021286</c:v>
                </c:pt>
                <c:pt idx="99">
                  <c:v>15.071647558932888</c:v>
                </c:pt>
                <c:pt idx="100">
                  <c:v>14.73238673967588</c:v>
                </c:pt>
                <c:pt idx="101">
                  <c:v>16.116918969632046</c:v>
                </c:pt>
                <c:pt idx="102">
                  <c:v>17.192881036812345</c:v>
                </c:pt>
                <c:pt idx="103">
                  <c:v>16.432774119899857</c:v>
                </c:pt>
                <c:pt idx="104">
                  <c:v>17.246145454259597</c:v>
                </c:pt>
                <c:pt idx="105">
                  <c:v>17.318091884239816</c:v>
                </c:pt>
                <c:pt idx="106">
                  <c:v>17.589520027300498</c:v>
                </c:pt>
                <c:pt idx="107">
                  <c:v>18.549976912418828</c:v>
                </c:pt>
                <c:pt idx="108">
                  <c:v>17.715705998690993</c:v>
                </c:pt>
                <c:pt idx="109">
                  <c:v>12.447875906079194</c:v>
                </c:pt>
                <c:pt idx="110">
                  <c:v>18.575857516608707</c:v>
                </c:pt>
                <c:pt idx="111">
                  <c:v>15.681154250448969</c:v>
                </c:pt>
                <c:pt idx="112">
                  <c:v>16.892458403775649</c:v>
                </c:pt>
                <c:pt idx="113">
                  <c:v>17.840517967353556</c:v>
                </c:pt>
                <c:pt idx="114">
                  <c:v>17.176211940237394</c:v>
                </c:pt>
                <c:pt idx="115">
                  <c:v>13.710635391379014</c:v>
                </c:pt>
                <c:pt idx="116">
                  <c:v>17.020445507403267</c:v>
                </c:pt>
                <c:pt idx="117">
                  <c:v>17.632944260632904</c:v>
                </c:pt>
                <c:pt idx="118">
                  <c:v>14.957524696905928</c:v>
                </c:pt>
                <c:pt idx="119">
                  <c:v>17.424194858382126</c:v>
                </c:pt>
                <c:pt idx="120">
                  <c:v>12.737353557974668</c:v>
                </c:pt>
                <c:pt idx="121">
                  <c:v>14.064341247641154</c:v>
                </c:pt>
                <c:pt idx="122">
                  <c:v>14.061811239352391</c:v>
                </c:pt>
                <c:pt idx="123">
                  <c:v>17.234315720245014</c:v>
                </c:pt>
                <c:pt idx="124">
                  <c:v>18.823671676068834</c:v>
                </c:pt>
                <c:pt idx="125">
                  <c:v>17.736513782838649</c:v>
                </c:pt>
                <c:pt idx="126">
                  <c:v>14.730538779819881</c:v>
                </c:pt>
                <c:pt idx="127">
                  <c:v>17.474823235842642</c:v>
                </c:pt>
                <c:pt idx="128">
                  <c:v>14.245579482418229</c:v>
                </c:pt>
                <c:pt idx="129">
                  <c:v>14.919728071913486</c:v>
                </c:pt>
                <c:pt idx="130">
                  <c:v>15.492479437705647</c:v>
                </c:pt>
                <c:pt idx="131">
                  <c:v>17.661235611631273</c:v>
                </c:pt>
                <c:pt idx="132">
                  <c:v>18.65544797586022</c:v>
                </c:pt>
                <c:pt idx="133">
                  <c:v>17.195411587409737</c:v>
                </c:pt>
                <c:pt idx="134">
                  <c:v>15.518080689929688</c:v>
                </c:pt>
                <c:pt idx="135">
                  <c:v>15.243402164918264</c:v>
                </c:pt>
                <c:pt idx="136">
                  <c:v>15.722991557571952</c:v>
                </c:pt>
                <c:pt idx="137">
                  <c:v>18.577799569172395</c:v>
                </c:pt>
                <c:pt idx="138">
                  <c:v>12.43395760020146</c:v>
                </c:pt>
                <c:pt idx="139">
                  <c:v>16.481104910200234</c:v>
                </c:pt>
                <c:pt idx="140">
                  <c:v>19.112329291467859</c:v>
                </c:pt>
                <c:pt idx="141">
                  <c:v>17.90390531105443</c:v>
                </c:pt>
                <c:pt idx="142">
                  <c:v>19.086040953746693</c:v>
                </c:pt>
                <c:pt idx="143">
                  <c:v>16.762907718508767</c:v>
                </c:pt>
                <c:pt idx="144">
                  <c:v>12.524915350134094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0C-4747-99AE-6E7D119F670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  <c:pt idx="73">
                  <c:v>1460</c:v>
                </c:pt>
                <c:pt idx="74">
                  <c:v>1480</c:v>
                </c:pt>
                <c:pt idx="75">
                  <c:v>1500</c:v>
                </c:pt>
                <c:pt idx="76">
                  <c:v>1520</c:v>
                </c:pt>
                <c:pt idx="77">
                  <c:v>1540</c:v>
                </c:pt>
                <c:pt idx="78">
                  <c:v>1560</c:v>
                </c:pt>
                <c:pt idx="79">
                  <c:v>1580</c:v>
                </c:pt>
                <c:pt idx="80">
                  <c:v>1600</c:v>
                </c:pt>
                <c:pt idx="81">
                  <c:v>1620</c:v>
                </c:pt>
                <c:pt idx="82">
                  <c:v>1640</c:v>
                </c:pt>
                <c:pt idx="83">
                  <c:v>1660</c:v>
                </c:pt>
                <c:pt idx="84">
                  <c:v>1680</c:v>
                </c:pt>
                <c:pt idx="85">
                  <c:v>1700</c:v>
                </c:pt>
                <c:pt idx="86">
                  <c:v>1720</c:v>
                </c:pt>
                <c:pt idx="87">
                  <c:v>1740</c:v>
                </c:pt>
                <c:pt idx="88">
                  <c:v>1760</c:v>
                </c:pt>
                <c:pt idx="89">
                  <c:v>1780</c:v>
                </c:pt>
                <c:pt idx="90">
                  <c:v>1800</c:v>
                </c:pt>
                <c:pt idx="91">
                  <c:v>1820</c:v>
                </c:pt>
                <c:pt idx="92">
                  <c:v>1840</c:v>
                </c:pt>
                <c:pt idx="93">
                  <c:v>1860</c:v>
                </c:pt>
                <c:pt idx="94">
                  <c:v>1880</c:v>
                </c:pt>
                <c:pt idx="95">
                  <c:v>1900</c:v>
                </c:pt>
                <c:pt idx="96">
                  <c:v>1920</c:v>
                </c:pt>
                <c:pt idx="97">
                  <c:v>1940</c:v>
                </c:pt>
                <c:pt idx="98">
                  <c:v>1960</c:v>
                </c:pt>
                <c:pt idx="99">
                  <c:v>1980</c:v>
                </c:pt>
                <c:pt idx="100">
                  <c:v>2000</c:v>
                </c:pt>
                <c:pt idx="101">
                  <c:v>2020</c:v>
                </c:pt>
                <c:pt idx="102">
                  <c:v>2040</c:v>
                </c:pt>
                <c:pt idx="103">
                  <c:v>2060</c:v>
                </c:pt>
                <c:pt idx="104">
                  <c:v>2080</c:v>
                </c:pt>
                <c:pt idx="105">
                  <c:v>2100</c:v>
                </c:pt>
                <c:pt idx="106">
                  <c:v>2120</c:v>
                </c:pt>
                <c:pt idx="107">
                  <c:v>2140</c:v>
                </c:pt>
                <c:pt idx="108">
                  <c:v>2160</c:v>
                </c:pt>
                <c:pt idx="109">
                  <c:v>2180</c:v>
                </c:pt>
                <c:pt idx="110">
                  <c:v>2200</c:v>
                </c:pt>
                <c:pt idx="111">
                  <c:v>2220</c:v>
                </c:pt>
                <c:pt idx="112">
                  <c:v>2240</c:v>
                </c:pt>
                <c:pt idx="113">
                  <c:v>2260</c:v>
                </c:pt>
                <c:pt idx="114">
                  <c:v>2280</c:v>
                </c:pt>
                <c:pt idx="115">
                  <c:v>2300</c:v>
                </c:pt>
                <c:pt idx="116">
                  <c:v>2320</c:v>
                </c:pt>
                <c:pt idx="117">
                  <c:v>2340</c:v>
                </c:pt>
                <c:pt idx="118">
                  <c:v>2360</c:v>
                </c:pt>
                <c:pt idx="119">
                  <c:v>2380</c:v>
                </c:pt>
                <c:pt idx="120">
                  <c:v>2400</c:v>
                </c:pt>
                <c:pt idx="121">
                  <c:v>2420</c:v>
                </c:pt>
                <c:pt idx="122">
                  <c:v>2440</c:v>
                </c:pt>
                <c:pt idx="123">
                  <c:v>2460</c:v>
                </c:pt>
                <c:pt idx="124">
                  <c:v>2480</c:v>
                </c:pt>
                <c:pt idx="125">
                  <c:v>2500</c:v>
                </c:pt>
                <c:pt idx="126">
                  <c:v>2520</c:v>
                </c:pt>
                <c:pt idx="127">
                  <c:v>2540</c:v>
                </c:pt>
                <c:pt idx="128">
                  <c:v>2560</c:v>
                </c:pt>
                <c:pt idx="129">
                  <c:v>2580</c:v>
                </c:pt>
                <c:pt idx="130">
                  <c:v>2600</c:v>
                </c:pt>
                <c:pt idx="131">
                  <c:v>2620</c:v>
                </c:pt>
                <c:pt idx="132">
                  <c:v>2640</c:v>
                </c:pt>
                <c:pt idx="133">
                  <c:v>2660</c:v>
                </c:pt>
                <c:pt idx="134">
                  <c:v>2680</c:v>
                </c:pt>
                <c:pt idx="135">
                  <c:v>2700</c:v>
                </c:pt>
                <c:pt idx="136">
                  <c:v>2720</c:v>
                </c:pt>
                <c:pt idx="137">
                  <c:v>2740</c:v>
                </c:pt>
                <c:pt idx="138">
                  <c:v>2760</c:v>
                </c:pt>
                <c:pt idx="139">
                  <c:v>2780</c:v>
                </c:pt>
                <c:pt idx="140">
                  <c:v>2800</c:v>
                </c:pt>
                <c:pt idx="141">
                  <c:v>2820</c:v>
                </c:pt>
                <c:pt idx="142">
                  <c:v>2840</c:v>
                </c:pt>
                <c:pt idx="143">
                  <c:v>2860</c:v>
                </c:pt>
                <c:pt idx="144">
                  <c:v>2880</c:v>
                </c:pt>
              </c:numCache>
            </c:numRef>
          </c:xVal>
          <c:yVal>
            <c:numRef>
              <c:f>Média!$G$2:$G$146</c:f>
              <c:numCache>
                <c:formatCode>0.00</c:formatCode>
                <c:ptCount val="145"/>
                <c:pt idx="0">
                  <c:v>16.046142163523449</c:v>
                </c:pt>
                <c:pt idx="1">
                  <c:v>16.046142163523449</c:v>
                </c:pt>
                <c:pt idx="2">
                  <c:v>16.046142163523449</c:v>
                </c:pt>
                <c:pt idx="3">
                  <c:v>16.046142163523449</c:v>
                </c:pt>
                <c:pt idx="4">
                  <c:v>16.046142163523449</c:v>
                </c:pt>
                <c:pt idx="5">
                  <c:v>16.046142163523449</c:v>
                </c:pt>
                <c:pt idx="6">
                  <c:v>16.046142163523449</c:v>
                </c:pt>
                <c:pt idx="7">
                  <c:v>16.046142163523449</c:v>
                </c:pt>
                <c:pt idx="8">
                  <c:v>16.046142163523449</c:v>
                </c:pt>
                <c:pt idx="9">
                  <c:v>16.046142163523449</c:v>
                </c:pt>
                <c:pt idx="10">
                  <c:v>16.046142163523449</c:v>
                </c:pt>
                <c:pt idx="11">
                  <c:v>16.046142163523449</c:v>
                </c:pt>
                <c:pt idx="12">
                  <c:v>16.046142163523449</c:v>
                </c:pt>
                <c:pt idx="13">
                  <c:v>16.046142163523449</c:v>
                </c:pt>
                <c:pt idx="14">
                  <c:v>16.046142163523449</c:v>
                </c:pt>
                <c:pt idx="15">
                  <c:v>16.046142163523449</c:v>
                </c:pt>
                <c:pt idx="16">
                  <c:v>16.046142163523449</c:v>
                </c:pt>
                <c:pt idx="17">
                  <c:v>16.046142163523449</c:v>
                </c:pt>
                <c:pt idx="18">
                  <c:v>16.046142163523449</c:v>
                </c:pt>
                <c:pt idx="19">
                  <c:v>16.046142163523449</c:v>
                </c:pt>
                <c:pt idx="20">
                  <c:v>16.046142163523449</c:v>
                </c:pt>
                <c:pt idx="21">
                  <c:v>16.046142163523449</c:v>
                </c:pt>
                <c:pt idx="22">
                  <c:v>16.046142163523449</c:v>
                </c:pt>
                <c:pt idx="23">
                  <c:v>16.046142163523449</c:v>
                </c:pt>
                <c:pt idx="24">
                  <c:v>16.046142163523449</c:v>
                </c:pt>
                <c:pt idx="25">
                  <c:v>16.046142163523449</c:v>
                </c:pt>
                <c:pt idx="26">
                  <c:v>16.046142163523449</c:v>
                </c:pt>
                <c:pt idx="27">
                  <c:v>16.046142163523449</c:v>
                </c:pt>
                <c:pt idx="28">
                  <c:v>16.046142163523449</c:v>
                </c:pt>
                <c:pt idx="29">
                  <c:v>16.046142163523449</c:v>
                </c:pt>
                <c:pt idx="30">
                  <c:v>16.046142163523449</c:v>
                </c:pt>
                <c:pt idx="31">
                  <c:v>16.046142163523449</c:v>
                </c:pt>
                <c:pt idx="32">
                  <c:v>16.046142163523449</c:v>
                </c:pt>
                <c:pt idx="33">
                  <c:v>16.046142163523449</c:v>
                </c:pt>
                <c:pt idx="34">
                  <c:v>16.046142163523449</c:v>
                </c:pt>
                <c:pt idx="35">
                  <c:v>16.046142163523449</c:v>
                </c:pt>
                <c:pt idx="36">
                  <c:v>16.046142163523449</c:v>
                </c:pt>
                <c:pt idx="37">
                  <c:v>16.046142163523449</c:v>
                </c:pt>
                <c:pt idx="38">
                  <c:v>16.046142163523449</c:v>
                </c:pt>
                <c:pt idx="39">
                  <c:v>16.046142163523449</c:v>
                </c:pt>
                <c:pt idx="40">
                  <c:v>16.046142163523449</c:v>
                </c:pt>
                <c:pt idx="41">
                  <c:v>16.046142163523449</c:v>
                </c:pt>
                <c:pt idx="42">
                  <c:v>16.046142163523449</c:v>
                </c:pt>
                <c:pt idx="43">
                  <c:v>16.046142163523449</c:v>
                </c:pt>
                <c:pt idx="44">
                  <c:v>16.046142163523449</c:v>
                </c:pt>
                <c:pt idx="45">
                  <c:v>16.046142163523449</c:v>
                </c:pt>
                <c:pt idx="46">
                  <c:v>16.046142163523449</c:v>
                </c:pt>
                <c:pt idx="47">
                  <c:v>16.046142163523449</c:v>
                </c:pt>
                <c:pt idx="48">
                  <c:v>16.046142163523449</c:v>
                </c:pt>
                <c:pt idx="49">
                  <c:v>16.046142163523449</c:v>
                </c:pt>
                <c:pt idx="50">
                  <c:v>16.046142163523449</c:v>
                </c:pt>
                <c:pt idx="51">
                  <c:v>16.046142163523449</c:v>
                </c:pt>
                <c:pt idx="52">
                  <c:v>16.046142163523449</c:v>
                </c:pt>
                <c:pt idx="53">
                  <c:v>16.046142163523449</c:v>
                </c:pt>
                <c:pt idx="54">
                  <c:v>16.046142163523449</c:v>
                </c:pt>
                <c:pt idx="55">
                  <c:v>16.046142163523449</c:v>
                </c:pt>
                <c:pt idx="56">
                  <c:v>16.046142163523449</c:v>
                </c:pt>
                <c:pt idx="57">
                  <c:v>16.046142163523449</c:v>
                </c:pt>
                <c:pt idx="58">
                  <c:v>16.046142163523449</c:v>
                </c:pt>
                <c:pt idx="59">
                  <c:v>16.046142163523449</c:v>
                </c:pt>
                <c:pt idx="60">
                  <c:v>16.046142163523449</c:v>
                </c:pt>
                <c:pt idx="61">
                  <c:v>16.046142163523449</c:v>
                </c:pt>
                <c:pt idx="62">
                  <c:v>16.046142163523449</c:v>
                </c:pt>
                <c:pt idx="63">
                  <c:v>16.046142163523449</c:v>
                </c:pt>
                <c:pt idx="64">
                  <c:v>16.046142163523449</c:v>
                </c:pt>
                <c:pt idx="65">
                  <c:v>16.046142163523449</c:v>
                </c:pt>
                <c:pt idx="66">
                  <c:v>16.046142163523449</c:v>
                </c:pt>
                <c:pt idx="67">
                  <c:v>16.046142163523449</c:v>
                </c:pt>
                <c:pt idx="68">
                  <c:v>16.046142163523449</c:v>
                </c:pt>
                <c:pt idx="69">
                  <c:v>16.046142163523449</c:v>
                </c:pt>
                <c:pt idx="70">
                  <c:v>16.046142163523449</c:v>
                </c:pt>
                <c:pt idx="71">
                  <c:v>16.046142163523449</c:v>
                </c:pt>
                <c:pt idx="72">
                  <c:v>16.046142163523449</c:v>
                </c:pt>
                <c:pt idx="73">
                  <c:v>16.037620020166464</c:v>
                </c:pt>
                <c:pt idx="74">
                  <c:v>16.037620020166464</c:v>
                </c:pt>
                <c:pt idx="75">
                  <c:v>16.037620020166464</c:v>
                </c:pt>
                <c:pt idx="76">
                  <c:v>16.037620020166464</c:v>
                </c:pt>
                <c:pt idx="77">
                  <c:v>16.037620020166464</c:v>
                </c:pt>
                <c:pt idx="78">
                  <c:v>16.037620020166464</c:v>
                </c:pt>
                <c:pt idx="79">
                  <c:v>16.037620020166464</c:v>
                </c:pt>
                <c:pt idx="80">
                  <c:v>16.037620020166464</c:v>
                </c:pt>
                <c:pt idx="81">
                  <c:v>16.037620020166464</c:v>
                </c:pt>
                <c:pt idx="82">
                  <c:v>16.037620020166464</c:v>
                </c:pt>
                <c:pt idx="83">
                  <c:v>16.037620020166464</c:v>
                </c:pt>
                <c:pt idx="84">
                  <c:v>16.037620020166464</c:v>
                </c:pt>
                <c:pt idx="85">
                  <c:v>16.037620020166464</c:v>
                </c:pt>
                <c:pt idx="86">
                  <c:v>16.037620020166464</c:v>
                </c:pt>
                <c:pt idx="87">
                  <c:v>16.037620020166464</c:v>
                </c:pt>
                <c:pt idx="88">
                  <c:v>16.037620020166464</c:v>
                </c:pt>
                <c:pt idx="89">
                  <c:v>16.037620020166464</c:v>
                </c:pt>
                <c:pt idx="90">
                  <c:v>16.037620020166464</c:v>
                </c:pt>
                <c:pt idx="91">
                  <c:v>16.037620020166464</c:v>
                </c:pt>
                <c:pt idx="92">
                  <c:v>16.037620020166464</c:v>
                </c:pt>
                <c:pt idx="93">
                  <c:v>16.037620020166464</c:v>
                </c:pt>
                <c:pt idx="94">
                  <c:v>16.037620020166464</c:v>
                </c:pt>
                <c:pt idx="95">
                  <c:v>16.037620020166464</c:v>
                </c:pt>
                <c:pt idx="96">
                  <c:v>16.037620020166464</c:v>
                </c:pt>
                <c:pt idx="97">
                  <c:v>16.037620020166464</c:v>
                </c:pt>
                <c:pt idx="98">
                  <c:v>16.037620020166464</c:v>
                </c:pt>
                <c:pt idx="99">
                  <c:v>16.037620020166464</c:v>
                </c:pt>
                <c:pt idx="100">
                  <c:v>16.037620020166464</c:v>
                </c:pt>
                <c:pt idx="101">
                  <c:v>16.037620020166464</c:v>
                </c:pt>
                <c:pt idx="102">
                  <c:v>16.037620020166464</c:v>
                </c:pt>
                <c:pt idx="103">
                  <c:v>16.037620020166464</c:v>
                </c:pt>
                <c:pt idx="104">
                  <c:v>16.037620020166464</c:v>
                </c:pt>
                <c:pt idx="105">
                  <c:v>16.037620020166464</c:v>
                </c:pt>
                <c:pt idx="106">
                  <c:v>16.037620020166464</c:v>
                </c:pt>
                <c:pt idx="107">
                  <c:v>16.037620020166464</c:v>
                </c:pt>
                <c:pt idx="108">
                  <c:v>16.037620020166464</c:v>
                </c:pt>
                <c:pt idx="109">
                  <c:v>16.037620020166464</c:v>
                </c:pt>
                <c:pt idx="110">
                  <c:v>16.037620020166464</c:v>
                </c:pt>
                <c:pt idx="111">
                  <c:v>16.037620020166464</c:v>
                </c:pt>
                <c:pt idx="112">
                  <c:v>16.037620020166464</c:v>
                </c:pt>
                <c:pt idx="113">
                  <c:v>16.037620020166464</c:v>
                </c:pt>
                <c:pt idx="114">
                  <c:v>16.037620020166464</c:v>
                </c:pt>
                <c:pt idx="115">
                  <c:v>16.037620020166464</c:v>
                </c:pt>
                <c:pt idx="116">
                  <c:v>16.037620020166464</c:v>
                </c:pt>
                <c:pt idx="117">
                  <c:v>16.037620020166464</c:v>
                </c:pt>
                <c:pt idx="118">
                  <c:v>16.037620020166464</c:v>
                </c:pt>
                <c:pt idx="119">
                  <c:v>16.037620020166464</c:v>
                </c:pt>
                <c:pt idx="120">
                  <c:v>16.037620020166464</c:v>
                </c:pt>
                <c:pt idx="121">
                  <c:v>16.037620020166464</c:v>
                </c:pt>
                <c:pt idx="122">
                  <c:v>16.037620020166464</c:v>
                </c:pt>
                <c:pt idx="123">
                  <c:v>16.037620020166464</c:v>
                </c:pt>
                <c:pt idx="124">
                  <c:v>16.037620020166464</c:v>
                </c:pt>
                <c:pt idx="125">
                  <c:v>16.037620020166464</c:v>
                </c:pt>
                <c:pt idx="126">
                  <c:v>16.037620020166464</c:v>
                </c:pt>
                <c:pt idx="127">
                  <c:v>16.037620020166464</c:v>
                </c:pt>
                <c:pt idx="128">
                  <c:v>16.037620020166464</c:v>
                </c:pt>
                <c:pt idx="129">
                  <c:v>16.037620020166464</c:v>
                </c:pt>
                <c:pt idx="130">
                  <c:v>16.037620020166464</c:v>
                </c:pt>
                <c:pt idx="131">
                  <c:v>16.037620020166464</c:v>
                </c:pt>
                <c:pt idx="132">
                  <c:v>16.037620020166464</c:v>
                </c:pt>
                <c:pt idx="133">
                  <c:v>16.037620020166464</c:v>
                </c:pt>
                <c:pt idx="134">
                  <c:v>16.037620020166464</c:v>
                </c:pt>
                <c:pt idx="135">
                  <c:v>16.037620020166464</c:v>
                </c:pt>
                <c:pt idx="136">
                  <c:v>16.037620020166464</c:v>
                </c:pt>
                <c:pt idx="137">
                  <c:v>16.037620020166464</c:v>
                </c:pt>
                <c:pt idx="138">
                  <c:v>16.037620020166464</c:v>
                </c:pt>
                <c:pt idx="139">
                  <c:v>16.037620020166464</c:v>
                </c:pt>
                <c:pt idx="140">
                  <c:v>16.037620020166464</c:v>
                </c:pt>
                <c:pt idx="141">
                  <c:v>16.037620020166464</c:v>
                </c:pt>
                <c:pt idx="142">
                  <c:v>16.037620020166464</c:v>
                </c:pt>
                <c:pt idx="143">
                  <c:v>16.037620020166464</c:v>
                </c:pt>
                <c:pt idx="144">
                  <c:v>16.037620020166464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0C-4747-99AE-6E7D119F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138204</xdr:colOff>
      <xdr:row>4</xdr:row>
      <xdr:rowOff>174812</xdr:rowOff>
    </xdr:from>
    <xdr:to>
      <xdr:col>12</xdr:col>
      <xdr:colOff>564027</xdr:colOff>
      <xdr:row>18</xdr:row>
      <xdr:rowOff>94129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293B11-597A-724E-B042-0FD2EF9C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DFDB-64F1-FF4E-8B63-8686EDF3F0FD}">
  <dimension ref="A1:J146"/>
  <sheetViews>
    <sheetView topLeftCell="E1" zoomScale="130" zoomScaleNormal="130" workbookViewId="0">
      <pane ySplit="10060" topLeftCell="A134"/>
      <selection activeCell="A5" sqref="A5"/>
      <selection pane="bottomLeft" activeCell="A23" sqref="A23:XFD23"/>
    </sheetView>
  </sheetViews>
  <sheetFormatPr baseColWidth="10" defaultRowHeight="16" x14ac:dyDescent="0.2"/>
  <cols>
    <col min="2" max="2" width="17.33203125" bestFit="1" customWidth="1"/>
    <col min="4" max="4" width="17.33203125" bestFit="1" customWidth="1"/>
    <col min="6" max="6" width="17.33203125" bestFit="1" customWidth="1"/>
    <col min="7" max="7" width="6.83203125" style="16" bestFit="1" customWidth="1"/>
    <col min="8" max="8" width="7.5" style="16" bestFit="1" customWidth="1"/>
    <col min="9" max="9" width="15" bestFit="1" customWidth="1"/>
    <col min="10" max="10" width="16.5" bestFit="1" customWidth="1"/>
  </cols>
  <sheetData>
    <row r="1" spans="1:10" ht="19" x14ac:dyDescent="0.2">
      <c r="A1" s="1" t="s">
        <v>0</v>
      </c>
      <c r="C1" s="2" t="s">
        <v>1</v>
      </c>
      <c r="E1" s="2" t="s">
        <v>2</v>
      </c>
      <c r="G1" s="2" t="s">
        <v>18</v>
      </c>
      <c r="H1" s="2" t="s">
        <v>19</v>
      </c>
      <c r="I1" s="2" t="s">
        <v>17</v>
      </c>
      <c r="J1" s="2" t="s">
        <v>9</v>
      </c>
    </row>
    <row r="2" spans="1:10" x14ac:dyDescent="0.2">
      <c r="A2" s="3">
        <v>20</v>
      </c>
      <c r="B2" s="12">
        <v>44593.399155092593</v>
      </c>
      <c r="C2" s="13">
        <v>100568</v>
      </c>
      <c r="D2" s="12">
        <v>44593.399155092593</v>
      </c>
      <c r="E2" s="14">
        <v>21.92</v>
      </c>
      <c r="F2" s="12">
        <v>44593.406006944446</v>
      </c>
      <c r="G2" s="15"/>
      <c r="H2" s="15"/>
      <c r="I2" s="14">
        <v>14.53</v>
      </c>
      <c r="J2" s="4">
        <f>I2*(A$8/C2)*((E2+A$14)/(A$11+A$14))</f>
        <v>14.488140746689941</v>
      </c>
    </row>
    <row r="3" spans="1:10" x14ac:dyDescent="0.2">
      <c r="A3" s="5"/>
      <c r="B3" s="12">
        <v>44593.41306712963</v>
      </c>
      <c r="C3" s="13">
        <v>100667</v>
      </c>
      <c r="D3" s="12">
        <v>44593.41306712963</v>
      </c>
      <c r="E3" s="14">
        <v>22.06</v>
      </c>
      <c r="F3" s="12">
        <v>44593.419895833336</v>
      </c>
      <c r="G3" s="15"/>
      <c r="H3" s="15"/>
      <c r="I3" s="14">
        <v>17.45</v>
      </c>
      <c r="J3" s="4">
        <f t="shared" ref="J3:J66" si="0">I3*(A$8/C3)*((E3+A$14)/(A$11+A$14))</f>
        <v>17.390864387245443</v>
      </c>
    </row>
    <row r="4" spans="1:10" x14ac:dyDescent="0.2">
      <c r="A4" s="1" t="s">
        <v>3</v>
      </c>
      <c r="B4" s="12">
        <v>44593.426990740743</v>
      </c>
      <c r="C4" s="13">
        <v>100432</v>
      </c>
      <c r="D4" s="12">
        <v>44593.426990740743</v>
      </c>
      <c r="E4" s="14">
        <v>22.13</v>
      </c>
      <c r="F4" s="12">
        <v>44593.433842592596</v>
      </c>
      <c r="G4" s="15"/>
      <c r="H4" s="15"/>
      <c r="I4" s="14">
        <v>15.89</v>
      </c>
      <c r="J4" s="4">
        <f t="shared" si="0"/>
        <v>15.876969731244005</v>
      </c>
    </row>
    <row r="5" spans="1:10" x14ac:dyDescent="0.2">
      <c r="A5" s="3" t="s">
        <v>4</v>
      </c>
      <c r="B5" s="12">
        <v>44593.44091435185</v>
      </c>
      <c r="C5" s="13">
        <v>100433</v>
      </c>
      <c r="D5" s="12">
        <v>44593.44091435185</v>
      </c>
      <c r="E5" s="14">
        <v>22.67</v>
      </c>
      <c r="F5" s="12">
        <v>44593.447696759256</v>
      </c>
      <c r="G5" s="15"/>
      <c r="H5" s="15"/>
      <c r="I5" s="14">
        <v>15.44</v>
      </c>
      <c r="J5" s="4">
        <f t="shared" si="0"/>
        <v>15.455397951121183</v>
      </c>
    </row>
    <row r="6" spans="1:10" x14ac:dyDescent="0.2">
      <c r="A6" s="2"/>
      <c r="B6" s="12">
        <v>44593.454837962963</v>
      </c>
      <c r="C6" s="13">
        <v>100526</v>
      </c>
      <c r="D6" s="12">
        <v>44593.454837962963</v>
      </c>
      <c r="E6" s="14">
        <v>22.44</v>
      </c>
      <c r="F6" s="12">
        <v>44593.461585648147</v>
      </c>
      <c r="G6" s="15"/>
      <c r="H6" s="15"/>
      <c r="I6" s="14">
        <v>17.600000000000001</v>
      </c>
      <c r="J6" s="4">
        <f t="shared" si="0"/>
        <v>17.587568504207532</v>
      </c>
    </row>
    <row r="7" spans="1:10" x14ac:dyDescent="0.2">
      <c r="A7" s="2" t="s">
        <v>5</v>
      </c>
      <c r="B7" s="12">
        <v>44593.468761574077</v>
      </c>
      <c r="C7" s="13">
        <v>100475</v>
      </c>
      <c r="D7" s="12">
        <v>44593.468761574077</v>
      </c>
      <c r="E7" s="14">
        <v>21.96</v>
      </c>
      <c r="F7" s="12">
        <v>44593.475474537037</v>
      </c>
      <c r="G7" s="15"/>
      <c r="H7" s="15"/>
      <c r="I7" s="14">
        <v>15.37</v>
      </c>
      <c r="J7" s="4">
        <f t="shared" si="0"/>
        <v>15.341985836520195</v>
      </c>
    </row>
    <row r="8" spans="1:10" x14ac:dyDescent="0.2">
      <c r="A8">
        <v>101325</v>
      </c>
      <c r="B8" s="12">
        <v>44593.482685185183</v>
      </c>
      <c r="C8" s="13">
        <v>100558</v>
      </c>
      <c r="D8" s="12">
        <v>44593.482685185183</v>
      </c>
      <c r="E8" s="14">
        <v>21.79</v>
      </c>
      <c r="F8" s="12">
        <v>44593.489374999997</v>
      </c>
      <c r="G8" s="15"/>
      <c r="H8" s="15"/>
      <c r="I8" s="14">
        <v>16.04</v>
      </c>
      <c r="J8" s="4">
        <f t="shared" si="0"/>
        <v>15.988333975170852</v>
      </c>
    </row>
    <row r="9" spans="1:10" x14ac:dyDescent="0.2">
      <c r="B9" s="12">
        <v>44593.496608796297</v>
      </c>
      <c r="C9" s="13">
        <v>100475</v>
      </c>
      <c r="D9" s="12">
        <v>44593.496608796297</v>
      </c>
      <c r="E9" s="14">
        <v>21.91</v>
      </c>
      <c r="F9" s="12">
        <v>44593.503263888888</v>
      </c>
      <c r="G9" s="15"/>
      <c r="H9" s="15"/>
      <c r="I9" s="14">
        <v>19.98</v>
      </c>
      <c r="J9" s="4">
        <f t="shared" si="0"/>
        <v>19.94020440172304</v>
      </c>
    </row>
    <row r="10" spans="1:10" ht="19" x14ac:dyDescent="0.2">
      <c r="A10" s="2" t="s">
        <v>6</v>
      </c>
      <c r="B10" s="12">
        <v>44593.51053240741</v>
      </c>
      <c r="C10" s="13">
        <v>100417</v>
      </c>
      <c r="D10" s="12">
        <v>44593.51053240741</v>
      </c>
      <c r="E10" s="14">
        <v>21.47</v>
      </c>
      <c r="F10" s="12">
        <v>44593.517152777778</v>
      </c>
      <c r="G10" s="15"/>
      <c r="H10" s="15"/>
      <c r="I10" s="14">
        <v>15.76</v>
      </c>
      <c r="J10" s="4">
        <f t="shared" si="0"/>
        <v>15.714225990549146</v>
      </c>
    </row>
    <row r="11" spans="1:10" x14ac:dyDescent="0.2">
      <c r="A11">
        <v>25</v>
      </c>
      <c r="B11" s="12">
        <v>44593.524456018517</v>
      </c>
      <c r="C11" s="13">
        <v>100510</v>
      </c>
      <c r="D11" s="12">
        <v>44593.524456018517</v>
      </c>
      <c r="E11" s="14">
        <v>21.98</v>
      </c>
      <c r="F11" s="12">
        <v>44593.531041666669</v>
      </c>
      <c r="G11" s="15"/>
      <c r="H11" s="15"/>
      <c r="I11" s="14">
        <v>16.43</v>
      </c>
      <c r="J11" s="4">
        <f>I11*(A$8/C11)*((E11+A$14)/(A$11+A$14))</f>
        <v>16.395453998543367</v>
      </c>
    </row>
    <row r="12" spans="1:10" x14ac:dyDescent="0.2">
      <c r="B12" s="12">
        <v>44593.53837962963</v>
      </c>
      <c r="C12" s="13">
        <v>100659</v>
      </c>
      <c r="D12" s="12">
        <v>44593.53837962963</v>
      </c>
      <c r="E12" s="14">
        <v>21.37</v>
      </c>
      <c r="F12" s="12">
        <v>44593.544942129629</v>
      </c>
      <c r="G12" s="15"/>
      <c r="H12" s="15"/>
      <c r="I12" s="14">
        <v>17.09</v>
      </c>
      <c r="J12" s="4">
        <f t="shared" si="0"/>
        <v>16.993625441511661</v>
      </c>
    </row>
    <row r="13" spans="1:10" ht="19" x14ac:dyDescent="0.2">
      <c r="A13" s="2" t="s">
        <v>16</v>
      </c>
      <c r="B13" s="12">
        <v>44593.552303240744</v>
      </c>
      <c r="C13" s="13">
        <v>100546</v>
      </c>
      <c r="D13" s="12">
        <v>44593.552303240744</v>
      </c>
      <c r="E13" s="14">
        <v>21.89</v>
      </c>
      <c r="F13" s="12">
        <v>44593.558831018519</v>
      </c>
      <c r="G13" s="15"/>
      <c r="H13" s="15"/>
      <c r="I13" s="14">
        <v>18.41</v>
      </c>
      <c r="J13" s="4">
        <f t="shared" si="0"/>
        <v>18.359112740329131</v>
      </c>
    </row>
    <row r="14" spans="1:10" x14ac:dyDescent="0.2">
      <c r="A14">
        <v>273.14999999999998</v>
      </c>
      <c r="B14" s="12">
        <v>44593.56622685185</v>
      </c>
      <c r="C14" s="13">
        <v>100588</v>
      </c>
      <c r="D14" s="12">
        <v>44593.56621527778</v>
      </c>
      <c r="E14" s="14">
        <v>22.01</v>
      </c>
      <c r="F14" s="12">
        <v>44593.57271990741</v>
      </c>
      <c r="G14" s="15"/>
      <c r="H14" s="15"/>
      <c r="I14" s="14">
        <v>12.44</v>
      </c>
      <c r="J14" s="4">
        <f t="shared" si="0"/>
        <v>12.40547813570277</v>
      </c>
    </row>
    <row r="15" spans="1:10" x14ac:dyDescent="0.2">
      <c r="B15" s="12">
        <v>44593.580138888887</v>
      </c>
      <c r="C15" s="13">
        <v>100517</v>
      </c>
      <c r="D15" s="12">
        <v>44593.580138888887</v>
      </c>
      <c r="E15" s="14">
        <v>22.14</v>
      </c>
      <c r="F15" s="12">
        <v>44593.58662037037</v>
      </c>
      <c r="G15" s="15"/>
      <c r="H15" s="15"/>
      <c r="I15" s="14">
        <v>14.86</v>
      </c>
      <c r="J15" s="4">
        <f t="shared" si="0"/>
        <v>14.835761045797383</v>
      </c>
    </row>
    <row r="16" spans="1:10" x14ac:dyDescent="0.2">
      <c r="B16" s="12">
        <v>44593.5940625</v>
      </c>
      <c r="C16" s="13">
        <v>100377</v>
      </c>
      <c r="D16" s="12">
        <v>44593.5940625</v>
      </c>
      <c r="E16" s="14">
        <v>22.14</v>
      </c>
      <c r="F16" s="12">
        <v>44593.60050925926</v>
      </c>
      <c r="G16" s="15"/>
      <c r="H16" s="15"/>
      <c r="I16" s="14">
        <v>17.66</v>
      </c>
      <c r="J16" s="4">
        <f t="shared" si="0"/>
        <v>17.655784776918434</v>
      </c>
    </row>
    <row r="17" spans="2:10" x14ac:dyDescent="0.2">
      <c r="B17" s="12">
        <v>44593.607986111114</v>
      </c>
      <c r="C17" s="13">
        <v>100493</v>
      </c>
      <c r="D17" s="12">
        <v>44593.607986111114</v>
      </c>
      <c r="E17" s="14">
        <v>22.15</v>
      </c>
      <c r="F17" s="12">
        <v>44593.614398148151</v>
      </c>
      <c r="G17" s="15"/>
      <c r="H17" s="15"/>
      <c r="I17" s="14">
        <v>12.1</v>
      </c>
      <c r="J17" s="4">
        <f t="shared" si="0"/>
        <v>12.083557267768006</v>
      </c>
    </row>
    <row r="18" spans="2:10" x14ac:dyDescent="0.2">
      <c r="B18" s="12">
        <v>44593.62190972222</v>
      </c>
      <c r="C18" s="13">
        <v>100543</v>
      </c>
      <c r="D18" s="12">
        <v>44593.62190972222</v>
      </c>
      <c r="E18" s="14">
        <v>22.12</v>
      </c>
      <c r="F18" s="12">
        <v>44593.628287037034</v>
      </c>
      <c r="G18" s="15"/>
      <c r="H18" s="15"/>
      <c r="I18" s="14">
        <v>13.53</v>
      </c>
      <c r="J18" s="4">
        <f t="shared" si="0"/>
        <v>13.503522730786987</v>
      </c>
    </row>
    <row r="19" spans="2:10" x14ac:dyDescent="0.2">
      <c r="B19" s="12">
        <v>44593.635833333334</v>
      </c>
      <c r="C19" s="13">
        <v>100501</v>
      </c>
      <c r="D19" s="12">
        <v>44593.635833333334</v>
      </c>
      <c r="E19" s="14">
        <v>21.71</v>
      </c>
      <c r="F19" s="12">
        <v>44593.642187500001</v>
      </c>
      <c r="G19" s="15"/>
      <c r="H19" s="15"/>
      <c r="I19" s="14">
        <v>14.12</v>
      </c>
      <c r="J19" s="4">
        <f t="shared" si="0"/>
        <v>14.078681160062912</v>
      </c>
    </row>
    <row r="20" spans="2:10" x14ac:dyDescent="0.2">
      <c r="B20" s="12">
        <v>44593.649756944447</v>
      </c>
      <c r="C20" s="13">
        <v>100701</v>
      </c>
      <c r="D20" s="12">
        <v>44593.649756944447</v>
      </c>
      <c r="E20" s="14">
        <v>22.02</v>
      </c>
      <c r="F20" s="12">
        <v>44593.656076388892</v>
      </c>
      <c r="G20" s="15"/>
      <c r="H20" s="15"/>
      <c r="I20" s="14">
        <v>16.73</v>
      </c>
      <c r="J20" s="4">
        <f t="shared" si="0"/>
        <v>16.66541648968952</v>
      </c>
    </row>
    <row r="21" spans="2:10" x14ac:dyDescent="0.2">
      <c r="B21" s="12">
        <v>44593.663680555554</v>
      </c>
      <c r="C21" s="13">
        <v>100601</v>
      </c>
      <c r="D21" s="12">
        <v>44593.663680555554</v>
      </c>
      <c r="E21" s="14">
        <v>22.26</v>
      </c>
      <c r="F21" s="12">
        <v>44593.669965277775</v>
      </c>
      <c r="G21" s="15"/>
      <c r="H21" s="15"/>
      <c r="I21" s="14">
        <v>13.77</v>
      </c>
      <c r="J21" s="4">
        <f t="shared" si="0"/>
        <v>13.741642122175591</v>
      </c>
    </row>
    <row r="22" spans="2:10" x14ac:dyDescent="0.2">
      <c r="B22" s="12">
        <v>44593.677604166667</v>
      </c>
      <c r="C22" s="13">
        <v>100716</v>
      </c>
      <c r="D22" s="12">
        <v>44593.677604166667</v>
      </c>
      <c r="E22" s="14">
        <v>21.94</v>
      </c>
      <c r="F22" s="12">
        <v>44593.683854166666</v>
      </c>
      <c r="G22" s="15"/>
      <c r="H22" s="15"/>
      <c r="I22" s="14">
        <v>16.850000000000001</v>
      </c>
      <c r="J22" s="4">
        <f t="shared" si="0"/>
        <v>16.777904852022559</v>
      </c>
    </row>
    <row r="23" spans="2:10" x14ac:dyDescent="0.2">
      <c r="B23" s="12">
        <v>44593.691527777781</v>
      </c>
      <c r="C23" s="13">
        <v>100433</v>
      </c>
      <c r="D23" s="12">
        <v>44593.691527777781</v>
      </c>
      <c r="E23" s="14">
        <v>21.87</v>
      </c>
      <c r="F23" s="12">
        <v>44593.697754629633</v>
      </c>
      <c r="G23" s="15"/>
      <c r="H23" s="15"/>
      <c r="I23" s="14">
        <v>16.95</v>
      </c>
      <c r="J23" s="4">
        <f t="shared" si="0"/>
        <v>16.921019439290891</v>
      </c>
    </row>
    <row r="24" spans="2:10" x14ac:dyDescent="0.2">
      <c r="B24" s="12">
        <v>44593.705451388887</v>
      </c>
      <c r="C24" s="13">
        <v>100769</v>
      </c>
      <c r="D24" s="12">
        <v>44593.705451388887</v>
      </c>
      <c r="E24" s="14">
        <v>22.64</v>
      </c>
      <c r="F24" s="12">
        <v>44593.711643518516</v>
      </c>
      <c r="G24" s="15"/>
      <c r="H24" s="15"/>
      <c r="I24" s="14">
        <v>15.61</v>
      </c>
      <c r="J24" s="4">
        <f t="shared" si="0"/>
        <v>15.5718868877204</v>
      </c>
    </row>
    <row r="25" spans="2:10" x14ac:dyDescent="0.2">
      <c r="B25" s="12">
        <v>44593.719375000001</v>
      </c>
      <c r="C25" s="13">
        <v>100684</v>
      </c>
      <c r="D25" s="12">
        <v>44593.719375000001</v>
      </c>
      <c r="E25" s="14">
        <v>22.09</v>
      </c>
      <c r="F25" s="12">
        <v>44593.725532407407</v>
      </c>
      <c r="G25" s="15"/>
      <c r="H25" s="15"/>
      <c r="I25" s="14">
        <v>17.13</v>
      </c>
      <c r="J25" s="4">
        <f t="shared" si="0"/>
        <v>17.070800910102918</v>
      </c>
    </row>
    <row r="26" spans="2:10" x14ac:dyDescent="0.2">
      <c r="B26" s="12">
        <v>44593.733298611114</v>
      </c>
      <c r="C26" s="13">
        <v>100685</v>
      </c>
      <c r="D26" s="12">
        <v>44593.733298611114</v>
      </c>
      <c r="E26" s="14">
        <v>21.96</v>
      </c>
      <c r="F26" s="12">
        <v>44593.739432870374</v>
      </c>
      <c r="G26" s="15"/>
      <c r="H26" s="15"/>
      <c r="I26" s="14">
        <v>15.55</v>
      </c>
      <c r="J26" s="4">
        <f t="shared" si="0"/>
        <v>15.489284037830714</v>
      </c>
    </row>
    <row r="27" spans="2:10" x14ac:dyDescent="0.2">
      <c r="B27" s="12">
        <v>44593.74722222222</v>
      </c>
      <c r="C27" s="13">
        <v>100511</v>
      </c>
      <c r="D27" s="12">
        <v>44593.74722222222</v>
      </c>
      <c r="E27" s="14">
        <v>22.1</v>
      </c>
      <c r="F27" s="12">
        <v>44593.753321759257</v>
      </c>
      <c r="G27" s="15"/>
      <c r="H27" s="15"/>
      <c r="I27" s="14">
        <v>18.55</v>
      </c>
      <c r="J27" s="4">
        <f t="shared" si="0"/>
        <v>18.518338786286566</v>
      </c>
    </row>
    <row r="28" spans="2:10" x14ac:dyDescent="0.2">
      <c r="B28" s="12">
        <v>44593.761145833334</v>
      </c>
      <c r="C28" s="13">
        <v>100453</v>
      </c>
      <c r="D28" s="12">
        <v>44593.761145833334</v>
      </c>
      <c r="E28" s="14">
        <v>22.2</v>
      </c>
      <c r="F28" s="12">
        <v>44593.767210648148</v>
      </c>
      <c r="G28" s="15"/>
      <c r="H28" s="15"/>
      <c r="I28" s="14">
        <v>15.3</v>
      </c>
      <c r="J28" s="4">
        <f t="shared" si="0"/>
        <v>15.287880994683553</v>
      </c>
    </row>
    <row r="29" spans="2:10" x14ac:dyDescent="0.2">
      <c r="B29" s="12">
        <v>44593.775069444448</v>
      </c>
      <c r="C29" s="13">
        <v>100800</v>
      </c>
      <c r="D29" s="12">
        <v>44593.775069444448</v>
      </c>
      <c r="E29" s="14">
        <v>21.96</v>
      </c>
      <c r="F29" s="12">
        <v>44593.781099537038</v>
      </c>
      <c r="G29" s="15"/>
      <c r="H29" s="15"/>
      <c r="I29" s="14">
        <v>16.29</v>
      </c>
      <c r="J29" s="4">
        <f t="shared" si="0"/>
        <v>16.207882405039406</v>
      </c>
    </row>
    <row r="30" spans="2:10" x14ac:dyDescent="0.2">
      <c r="B30" s="12">
        <v>44593.788993055554</v>
      </c>
      <c r="C30" s="13">
        <v>100615</v>
      </c>
      <c r="D30" s="12">
        <v>44593.788993055554</v>
      </c>
      <c r="E30" s="14">
        <v>22.46</v>
      </c>
      <c r="F30" s="12">
        <v>44593.794999999998</v>
      </c>
      <c r="G30" s="15"/>
      <c r="H30" s="15"/>
      <c r="I30" s="14">
        <v>15.02</v>
      </c>
      <c r="J30" s="4">
        <f t="shared" si="0"/>
        <v>14.997128798756338</v>
      </c>
    </row>
    <row r="31" spans="2:10" x14ac:dyDescent="0.2">
      <c r="B31" s="12">
        <v>44593.802916666667</v>
      </c>
      <c r="C31" s="13">
        <v>100441</v>
      </c>
      <c r="D31" s="12">
        <v>44593.802916666667</v>
      </c>
      <c r="E31" s="14">
        <v>22.7</v>
      </c>
      <c r="F31" s="12">
        <v>44593.808888888889</v>
      </c>
      <c r="G31" s="15"/>
      <c r="H31" s="15"/>
      <c r="I31" s="14">
        <v>17.329999999999998</v>
      </c>
      <c r="J31" s="4">
        <f t="shared" si="0"/>
        <v>17.347660214813562</v>
      </c>
    </row>
    <row r="32" spans="2:10" x14ac:dyDescent="0.2">
      <c r="B32" s="12">
        <v>44593.816840277781</v>
      </c>
      <c r="C32" s="13">
        <v>100656</v>
      </c>
      <c r="D32" s="12">
        <v>44593.816840277781</v>
      </c>
      <c r="E32" s="14">
        <v>22.46</v>
      </c>
      <c r="F32" s="12">
        <v>44593.822777777779</v>
      </c>
      <c r="G32" s="15"/>
      <c r="H32" s="15"/>
      <c r="I32" s="14">
        <v>18.46</v>
      </c>
      <c r="J32" s="4">
        <f t="shared" si="0"/>
        <v>18.424382830286849</v>
      </c>
    </row>
    <row r="33" spans="2:10" x14ac:dyDescent="0.2">
      <c r="B33" s="12">
        <v>44593.830763888887</v>
      </c>
      <c r="C33" s="13">
        <v>100667</v>
      </c>
      <c r="D33" s="12">
        <v>44593.830752314818</v>
      </c>
      <c r="E33" s="14">
        <v>21.16</v>
      </c>
      <c r="F33" s="12">
        <v>44593.836678240739</v>
      </c>
      <c r="G33" s="15"/>
      <c r="H33" s="15"/>
      <c r="I33" s="14">
        <v>15.7</v>
      </c>
      <c r="J33" s="4">
        <f t="shared" si="0"/>
        <v>15.599092865778951</v>
      </c>
    </row>
    <row r="34" spans="2:10" x14ac:dyDescent="0.2">
      <c r="B34" s="12">
        <v>44593.844675925924</v>
      </c>
      <c r="C34" s="13">
        <v>100344</v>
      </c>
      <c r="D34" s="12">
        <v>44593.844675925924</v>
      </c>
      <c r="E34" s="14">
        <v>21.88</v>
      </c>
      <c r="F34" s="12">
        <v>44593.85056712963</v>
      </c>
      <c r="G34" s="15"/>
      <c r="H34" s="15"/>
      <c r="I34" s="14">
        <v>15.99</v>
      </c>
      <c r="J34" s="4">
        <f t="shared" si="0"/>
        <v>15.977360430930943</v>
      </c>
    </row>
    <row r="35" spans="2:10" x14ac:dyDescent="0.2">
      <c r="B35" s="12">
        <v>44593.858599537038</v>
      </c>
      <c r="C35" s="13">
        <v>100688</v>
      </c>
      <c r="D35" s="12">
        <v>44593.858599537038</v>
      </c>
      <c r="E35" s="14">
        <v>21.84</v>
      </c>
      <c r="F35" s="12">
        <v>44593.86445601852</v>
      </c>
      <c r="G35" s="15"/>
      <c r="H35" s="15"/>
      <c r="I35" s="14">
        <v>19.649999999999999</v>
      </c>
      <c r="J35" s="4">
        <f t="shared" si="0"/>
        <v>19.564733336223171</v>
      </c>
    </row>
    <row r="36" spans="2:10" x14ac:dyDescent="0.2">
      <c r="B36" s="12">
        <v>44593.872523148151</v>
      </c>
      <c r="C36" s="13">
        <v>100690</v>
      </c>
      <c r="D36" s="12">
        <v>44593.872523148151</v>
      </c>
      <c r="E36" s="14">
        <v>22.32</v>
      </c>
      <c r="F36" s="12">
        <v>44593.878344907411</v>
      </c>
      <c r="G36" s="15"/>
      <c r="H36" s="15"/>
      <c r="I36" s="14">
        <v>15.13</v>
      </c>
      <c r="J36" s="4">
        <f t="shared" si="0"/>
        <v>15.088559439864934</v>
      </c>
    </row>
    <row r="37" spans="2:10" x14ac:dyDescent="0.2">
      <c r="B37" s="12">
        <v>44593.886446759258</v>
      </c>
      <c r="C37" s="13">
        <v>100583</v>
      </c>
      <c r="D37" s="12">
        <v>44593.886446759258</v>
      </c>
      <c r="E37" s="14">
        <v>22.09</v>
      </c>
      <c r="F37" s="12">
        <v>44593.892245370371</v>
      </c>
      <c r="G37" s="15"/>
      <c r="H37" s="15"/>
      <c r="I37" s="14">
        <v>18.52</v>
      </c>
      <c r="J37" s="4">
        <f t="shared" si="0"/>
        <v>18.474529760488469</v>
      </c>
    </row>
    <row r="38" spans="2:10" x14ac:dyDescent="0.2">
      <c r="B38" s="12">
        <v>44593.900370370371</v>
      </c>
      <c r="C38" s="13">
        <v>100620</v>
      </c>
      <c r="D38" s="12">
        <v>44593.900370370371</v>
      </c>
      <c r="E38" s="14">
        <v>22.14</v>
      </c>
      <c r="F38" s="12">
        <v>44593.906134259261</v>
      </c>
      <c r="G38" s="15"/>
      <c r="H38" s="15"/>
      <c r="I38" s="14">
        <v>18.29</v>
      </c>
      <c r="J38" s="4">
        <f t="shared" si="0"/>
        <v>18.241474105973118</v>
      </c>
    </row>
    <row r="39" spans="2:10" x14ac:dyDescent="0.2">
      <c r="B39" s="12">
        <v>44593.914293981485</v>
      </c>
      <c r="C39" s="13">
        <v>100542</v>
      </c>
      <c r="D39" s="12">
        <v>44593.914293981485</v>
      </c>
      <c r="E39" s="14">
        <v>22.42</v>
      </c>
      <c r="F39" s="12">
        <v>44593.920023148145</v>
      </c>
      <c r="G39" s="15"/>
      <c r="H39" s="15"/>
      <c r="I39" s="14">
        <v>16.95</v>
      </c>
      <c r="J39" s="4">
        <f t="shared" si="0"/>
        <v>16.934186280625656</v>
      </c>
    </row>
    <row r="40" spans="2:10" x14ac:dyDescent="0.2">
      <c r="B40" s="12">
        <v>44593.928217592591</v>
      </c>
      <c r="C40" s="13">
        <v>100562</v>
      </c>
      <c r="D40" s="12">
        <v>44593.928217592591</v>
      </c>
      <c r="E40" s="14">
        <v>22.33</v>
      </c>
      <c r="F40" s="12">
        <v>44593.933912037035</v>
      </c>
      <c r="G40" s="15"/>
      <c r="H40" s="15"/>
      <c r="I40" s="14">
        <v>15.21</v>
      </c>
      <c r="J40" s="4">
        <f t="shared" si="0"/>
        <v>15.188161309559677</v>
      </c>
    </row>
    <row r="41" spans="2:10" x14ac:dyDescent="0.2">
      <c r="B41" s="12">
        <v>44593.942141203705</v>
      </c>
      <c r="C41" s="13">
        <v>100596</v>
      </c>
      <c r="D41" s="12">
        <v>44593.942141203705</v>
      </c>
      <c r="E41" s="14">
        <v>22.08</v>
      </c>
      <c r="F41" s="12">
        <v>44593.947812500002</v>
      </c>
      <c r="G41" s="15"/>
      <c r="H41" s="15"/>
      <c r="I41" s="14">
        <v>14.15</v>
      </c>
      <c r="J41" s="4">
        <f t="shared" si="0"/>
        <v>14.112956824700266</v>
      </c>
    </row>
    <row r="42" spans="2:10" x14ac:dyDescent="0.2">
      <c r="B42" s="12">
        <v>44593.956064814818</v>
      </c>
      <c r="C42" s="13">
        <v>100549</v>
      </c>
      <c r="D42" s="12">
        <v>44593.956064814818</v>
      </c>
      <c r="E42" s="14">
        <v>21.73</v>
      </c>
      <c r="F42" s="12">
        <v>44593.961701388886</v>
      </c>
      <c r="G42" s="15"/>
      <c r="H42" s="15"/>
      <c r="I42" s="14">
        <v>18.239999999999998</v>
      </c>
      <c r="J42" s="4">
        <f t="shared" si="0"/>
        <v>18.179176026448939</v>
      </c>
    </row>
    <row r="43" spans="2:10" x14ac:dyDescent="0.2">
      <c r="B43" s="12">
        <v>44593.969976851855</v>
      </c>
      <c r="C43" s="13">
        <v>100540</v>
      </c>
      <c r="D43" s="12">
        <v>44593.969976851855</v>
      </c>
      <c r="E43" s="14">
        <v>21.94</v>
      </c>
      <c r="F43" s="12">
        <v>44593.975590277776</v>
      </c>
      <c r="G43" s="15"/>
      <c r="H43" s="15"/>
      <c r="I43" s="14">
        <v>13.51</v>
      </c>
      <c r="J43" s="4">
        <f t="shared" si="0"/>
        <v>13.475744223437276</v>
      </c>
    </row>
    <row r="44" spans="2:10" x14ac:dyDescent="0.2">
      <c r="B44" s="12">
        <v>44593.983900462961</v>
      </c>
      <c r="C44" s="13">
        <v>100476</v>
      </c>
      <c r="D44" s="12">
        <v>44593.983900462961</v>
      </c>
      <c r="E44" s="14">
        <v>21.97</v>
      </c>
      <c r="F44" s="12">
        <v>44593.989479166667</v>
      </c>
      <c r="G44" s="15"/>
      <c r="H44" s="15"/>
      <c r="I44" s="14">
        <v>14.47</v>
      </c>
      <c r="J44" s="4">
        <f t="shared" si="0"/>
        <v>14.443971898525723</v>
      </c>
    </row>
    <row r="45" spans="2:10" x14ac:dyDescent="0.2">
      <c r="B45" s="12">
        <v>44593.997824074075</v>
      </c>
      <c r="C45" s="13">
        <v>100604</v>
      </c>
      <c r="D45" s="12">
        <v>44593.997824074075</v>
      </c>
      <c r="E45" s="14">
        <v>22.3</v>
      </c>
      <c r="F45" s="12">
        <v>44594.003379629627</v>
      </c>
      <c r="G45" s="15"/>
      <c r="H45" s="15"/>
      <c r="I45" s="14">
        <v>17.920000000000002</v>
      </c>
      <c r="J45" s="4">
        <f t="shared" si="0"/>
        <v>17.884983747302634</v>
      </c>
    </row>
    <row r="46" spans="2:10" x14ac:dyDescent="0.2">
      <c r="B46" s="12">
        <v>44594.011747685188</v>
      </c>
      <c r="C46" s="13">
        <v>100633</v>
      </c>
      <c r="D46" s="12">
        <v>44594.011747685188</v>
      </c>
      <c r="E46" s="14">
        <v>22.07</v>
      </c>
      <c r="F46" s="12">
        <v>44594.017268518517</v>
      </c>
      <c r="G46" s="15"/>
      <c r="H46" s="15"/>
      <c r="I46" s="14">
        <v>16.8</v>
      </c>
      <c r="J46" s="4">
        <f t="shared" si="0"/>
        <v>16.74929133100304</v>
      </c>
    </row>
    <row r="47" spans="2:10" x14ac:dyDescent="0.2">
      <c r="B47" s="12">
        <v>44594.025671296295</v>
      </c>
      <c r="C47" s="13">
        <v>100766</v>
      </c>
      <c r="D47" s="12">
        <v>44594.025671296295</v>
      </c>
      <c r="E47" s="14">
        <v>22.36</v>
      </c>
      <c r="F47" s="12">
        <v>44594.031157407408</v>
      </c>
      <c r="G47" s="15"/>
      <c r="H47" s="15"/>
      <c r="I47" s="14">
        <v>15.97</v>
      </c>
      <c r="J47" s="4">
        <f t="shared" si="0"/>
        <v>15.916401194537251</v>
      </c>
    </row>
    <row r="48" spans="2:10" x14ac:dyDescent="0.2">
      <c r="B48" s="12">
        <v>44594.039594907408</v>
      </c>
      <c r="C48" s="13">
        <v>100637</v>
      </c>
      <c r="D48" s="12">
        <v>44594.039594907408</v>
      </c>
      <c r="E48" s="14">
        <v>22</v>
      </c>
      <c r="F48" s="12">
        <v>44594.045057870368</v>
      </c>
      <c r="G48" s="15"/>
      <c r="H48" s="15"/>
      <c r="I48" s="14">
        <v>18.59</v>
      </c>
      <c r="J48" s="4">
        <f t="shared" si="0"/>
        <v>18.528757360223793</v>
      </c>
    </row>
    <row r="49" spans="2:10" x14ac:dyDescent="0.2">
      <c r="B49" s="12">
        <v>44594.053518518522</v>
      </c>
      <c r="C49" s="13">
        <v>100442</v>
      </c>
      <c r="D49" s="12">
        <v>44594.053518518522</v>
      </c>
      <c r="E49" s="14">
        <v>22.15</v>
      </c>
      <c r="F49" s="12">
        <v>44594.058946759258</v>
      </c>
      <c r="G49" s="15"/>
      <c r="H49" s="15"/>
      <c r="I49" s="14">
        <v>15.15</v>
      </c>
      <c r="J49" s="4">
        <f t="shared" si="0"/>
        <v>15.137094657912545</v>
      </c>
    </row>
    <row r="50" spans="2:10" x14ac:dyDescent="0.2">
      <c r="B50" s="12">
        <v>44594.067442129628</v>
      </c>
      <c r="C50" s="13">
        <v>100407</v>
      </c>
      <c r="D50" s="12">
        <v>44594.067442129628</v>
      </c>
      <c r="E50" s="14">
        <v>22.35</v>
      </c>
      <c r="F50" s="12">
        <v>44594.072835648149</v>
      </c>
      <c r="G50" s="15"/>
      <c r="H50" s="15"/>
      <c r="I50" s="14">
        <v>13.12</v>
      </c>
      <c r="J50" s="4">
        <f t="shared" si="0"/>
        <v>13.122274783355705</v>
      </c>
    </row>
    <row r="51" spans="2:10" x14ac:dyDescent="0.2">
      <c r="B51" s="12">
        <v>44594.081365740742</v>
      </c>
      <c r="C51" s="13">
        <v>100557</v>
      </c>
      <c r="D51" s="12">
        <v>44594.081365740742</v>
      </c>
      <c r="E51" s="14">
        <v>22.2</v>
      </c>
      <c r="F51" s="12">
        <v>44594.086724537039</v>
      </c>
      <c r="G51" s="15"/>
      <c r="H51" s="15"/>
      <c r="I51" s="14">
        <v>15.19</v>
      </c>
      <c r="J51" s="4">
        <f t="shared" si="0"/>
        <v>15.162270473853058</v>
      </c>
    </row>
    <row r="52" spans="2:10" x14ac:dyDescent="0.2">
      <c r="B52" s="12">
        <v>44594.095289351855</v>
      </c>
      <c r="C52" s="13">
        <v>100503</v>
      </c>
      <c r="D52" s="12">
        <v>44594.095289351855</v>
      </c>
      <c r="E52" s="14">
        <v>21.96</v>
      </c>
      <c r="F52" s="12">
        <v>44594.100624999999</v>
      </c>
      <c r="G52" s="15"/>
      <c r="H52" s="15"/>
      <c r="I52" s="14">
        <v>12.59</v>
      </c>
      <c r="J52" s="4">
        <f t="shared" si="0"/>
        <v>12.563551645553238</v>
      </c>
    </row>
    <row r="53" spans="2:10" x14ac:dyDescent="0.2">
      <c r="B53" s="12">
        <v>44594.109201388892</v>
      </c>
      <c r="C53" s="13">
        <v>100472</v>
      </c>
      <c r="D53" s="12">
        <v>44594.109201388892</v>
      </c>
      <c r="E53" s="14">
        <v>21.69</v>
      </c>
      <c r="F53" s="12">
        <v>44594.11451388889</v>
      </c>
      <c r="G53" s="15"/>
      <c r="H53" s="15"/>
      <c r="I53" s="14">
        <v>16.5</v>
      </c>
      <c r="J53" s="4">
        <f t="shared" si="0"/>
        <v>16.455349015267426</v>
      </c>
    </row>
    <row r="54" spans="2:10" x14ac:dyDescent="0.2">
      <c r="B54" s="12">
        <v>44594.123124999998</v>
      </c>
      <c r="C54" s="13">
        <v>100363</v>
      </c>
      <c r="D54" s="12">
        <v>44594.123124999998</v>
      </c>
      <c r="E54" s="14">
        <v>21.96</v>
      </c>
      <c r="F54" s="12">
        <v>44594.12840277778</v>
      </c>
      <c r="G54" s="15"/>
      <c r="H54" s="15"/>
      <c r="I54" s="14">
        <v>18.82</v>
      </c>
      <c r="J54" s="4">
        <f t="shared" si="0"/>
        <v>18.806661569132924</v>
      </c>
    </row>
    <row r="55" spans="2:10" x14ac:dyDescent="0.2">
      <c r="B55" s="12">
        <v>44594.137048611112</v>
      </c>
      <c r="C55" s="13">
        <v>100768</v>
      </c>
      <c r="D55" s="12">
        <v>44594.137048611112</v>
      </c>
      <c r="E55" s="14">
        <v>22.6</v>
      </c>
      <c r="F55" s="12">
        <v>44594.142291666663</v>
      </c>
      <c r="G55" s="15"/>
      <c r="H55" s="15"/>
      <c r="I55" s="14">
        <v>16.239999999999998</v>
      </c>
      <c r="J55" s="4">
        <f t="shared" si="0"/>
        <v>16.198318646818926</v>
      </c>
    </row>
    <row r="56" spans="2:10" x14ac:dyDescent="0.2">
      <c r="B56" s="12">
        <v>44594.150972222225</v>
      </c>
      <c r="C56" s="13">
        <v>100450</v>
      </c>
      <c r="D56" s="12">
        <v>44594.150972222225</v>
      </c>
      <c r="E56" s="14">
        <v>22.05</v>
      </c>
      <c r="F56" s="12">
        <v>44594.156192129631</v>
      </c>
      <c r="G56" s="15"/>
      <c r="H56" s="15"/>
      <c r="I56" s="14">
        <v>18.190000000000001</v>
      </c>
      <c r="J56" s="4">
        <f t="shared" si="0"/>
        <v>18.166903524112982</v>
      </c>
    </row>
    <row r="57" spans="2:10" x14ac:dyDescent="0.2">
      <c r="B57" s="12">
        <v>44594.164895833332</v>
      </c>
      <c r="C57" s="13">
        <v>100558</v>
      </c>
      <c r="D57" s="12">
        <v>44594.164895833332</v>
      </c>
      <c r="E57" s="14">
        <v>21.83</v>
      </c>
      <c r="F57" s="12">
        <v>44594.170081018521</v>
      </c>
      <c r="G57" s="15"/>
      <c r="H57" s="15"/>
      <c r="I57" s="14">
        <v>16.28</v>
      </c>
      <c r="J57" s="4">
        <f t="shared" si="0"/>
        <v>16.229761712305073</v>
      </c>
    </row>
    <row r="58" spans="2:10" x14ac:dyDescent="0.2">
      <c r="B58" s="12">
        <v>44594.178819444445</v>
      </c>
      <c r="C58" s="13">
        <v>100525</v>
      </c>
      <c r="D58" s="12">
        <v>44594.178819444445</v>
      </c>
      <c r="E58" s="14">
        <v>22.16</v>
      </c>
      <c r="F58" s="12">
        <v>44594.183969907404</v>
      </c>
      <c r="G58" s="15"/>
      <c r="H58" s="15"/>
      <c r="I58" s="14">
        <v>12.38</v>
      </c>
      <c r="J58" s="4">
        <f t="shared" si="0"/>
        <v>12.359659751590085</v>
      </c>
    </row>
    <row r="59" spans="2:10" x14ac:dyDescent="0.2">
      <c r="B59" s="12">
        <v>44594.192743055559</v>
      </c>
      <c r="C59" s="13">
        <v>100308</v>
      </c>
      <c r="D59" s="12">
        <v>44594.192743055559</v>
      </c>
      <c r="E59" s="14">
        <v>21.41</v>
      </c>
      <c r="F59" s="12">
        <v>44594.197870370372</v>
      </c>
      <c r="G59" s="15"/>
      <c r="H59" s="15"/>
      <c r="I59" s="14">
        <v>12.54</v>
      </c>
      <c r="J59" s="4">
        <f t="shared" si="0"/>
        <v>12.514616198944417</v>
      </c>
    </row>
    <row r="60" spans="2:10" x14ac:dyDescent="0.2">
      <c r="B60" s="12">
        <v>44594.206666666665</v>
      </c>
      <c r="C60" s="13">
        <v>100523</v>
      </c>
      <c r="D60" s="12">
        <v>44594.206666666665</v>
      </c>
      <c r="E60" s="14">
        <v>21.95</v>
      </c>
      <c r="F60" s="12">
        <v>44594.211759259262</v>
      </c>
      <c r="G60" s="15"/>
      <c r="H60" s="15"/>
      <c r="I60" s="14">
        <v>16.72</v>
      </c>
      <c r="J60" s="4">
        <f t="shared" si="0"/>
        <v>16.680990697705166</v>
      </c>
    </row>
    <row r="61" spans="2:10" x14ac:dyDescent="0.2">
      <c r="B61" s="12">
        <v>44594.220590277779</v>
      </c>
      <c r="C61" s="13">
        <v>100647</v>
      </c>
      <c r="D61" s="12">
        <v>44594.220590277779</v>
      </c>
      <c r="E61" s="14">
        <v>22.31</v>
      </c>
      <c r="F61" s="12">
        <v>44594.225648148145</v>
      </c>
      <c r="G61" s="15"/>
      <c r="H61" s="15"/>
      <c r="I61" s="14">
        <v>16.28</v>
      </c>
      <c r="J61" s="4">
        <f t="shared" si="0"/>
        <v>16.241796264401092</v>
      </c>
    </row>
    <row r="62" spans="2:10" x14ac:dyDescent="0.2">
      <c r="B62" s="12">
        <v>44594.234513888892</v>
      </c>
      <c r="C62" s="13">
        <v>100436</v>
      </c>
      <c r="D62" s="12">
        <v>44594.234513888892</v>
      </c>
      <c r="E62" s="14">
        <v>21.92</v>
      </c>
      <c r="F62" s="12">
        <v>44594.239537037036</v>
      </c>
      <c r="G62" s="15"/>
      <c r="H62" s="15"/>
      <c r="I62" s="14">
        <v>15.13</v>
      </c>
      <c r="J62" s="4">
        <f t="shared" si="0"/>
        <v>15.106239831647448</v>
      </c>
    </row>
    <row r="63" spans="2:10" x14ac:dyDescent="0.2">
      <c r="B63" s="12">
        <v>44594.248437499999</v>
      </c>
      <c r="C63" s="13">
        <v>100726</v>
      </c>
      <c r="D63" s="12">
        <v>44594.248437499999</v>
      </c>
      <c r="E63" s="14">
        <v>22.03</v>
      </c>
      <c r="F63" s="12">
        <v>44594.253437500003</v>
      </c>
      <c r="G63" s="15"/>
      <c r="H63" s="15"/>
      <c r="I63" s="14">
        <v>14.46</v>
      </c>
      <c r="J63" s="4">
        <f t="shared" si="0"/>
        <v>14.401092249707004</v>
      </c>
    </row>
    <row r="64" spans="2:10" x14ac:dyDescent="0.2">
      <c r="B64" s="12">
        <v>44594.262349537035</v>
      </c>
      <c r="C64" s="13">
        <v>100553</v>
      </c>
      <c r="D64" s="12">
        <v>44594.262349537035</v>
      </c>
      <c r="E64" s="14">
        <v>22.24</v>
      </c>
      <c r="F64" s="12">
        <v>44594.267326388886</v>
      </c>
      <c r="G64" s="15"/>
      <c r="H64" s="15"/>
      <c r="I64" s="14">
        <v>18.63</v>
      </c>
      <c r="J64" s="4">
        <f t="shared" si="0"/>
        <v>18.599249064045939</v>
      </c>
    </row>
    <row r="65" spans="2:10" x14ac:dyDescent="0.2">
      <c r="B65" s="12">
        <v>44594.276273148149</v>
      </c>
      <c r="C65" s="13">
        <v>100633</v>
      </c>
      <c r="D65" s="12">
        <v>44594.276273148149</v>
      </c>
      <c r="E65" s="14">
        <v>22.25</v>
      </c>
      <c r="F65" s="12">
        <v>44594.281215277777</v>
      </c>
      <c r="G65" s="15"/>
      <c r="H65" s="15"/>
      <c r="I65" s="14">
        <v>14.86</v>
      </c>
      <c r="J65" s="4">
        <f t="shared" si="0"/>
        <v>14.824179989134315</v>
      </c>
    </row>
    <row r="66" spans="2:10" x14ac:dyDescent="0.2">
      <c r="B66" s="12">
        <v>44594.290196759262</v>
      </c>
      <c r="C66" s="13">
        <v>100515</v>
      </c>
      <c r="D66" s="12">
        <v>44594.290196759262</v>
      </c>
      <c r="E66" s="14">
        <v>21.84</v>
      </c>
      <c r="F66" s="12">
        <v>44594.295104166667</v>
      </c>
      <c r="G66" s="15"/>
      <c r="H66" s="15"/>
      <c r="I66" s="14">
        <v>20.64</v>
      </c>
      <c r="J66" s="4">
        <f t="shared" si="0"/>
        <v>20.585807559290348</v>
      </c>
    </row>
    <row r="67" spans="2:10" x14ac:dyDescent="0.2">
      <c r="B67" s="12">
        <v>44594.304120370369</v>
      </c>
      <c r="C67" s="13">
        <v>100550</v>
      </c>
      <c r="D67" s="12">
        <v>44594.304120370369</v>
      </c>
      <c r="E67" s="14">
        <v>22.16</v>
      </c>
      <c r="F67" s="12">
        <v>44594.309004629627</v>
      </c>
      <c r="G67" s="15"/>
      <c r="H67" s="15"/>
      <c r="I67" s="14">
        <v>16.170000000000002</v>
      </c>
      <c r="J67" s="4">
        <f t="shared" ref="J67:J130" si="1">I67*(A$8/C67)*((E67+A$14)/(A$11+A$14))</f>
        <v>16.139419027230161</v>
      </c>
    </row>
    <row r="68" spans="2:10" x14ac:dyDescent="0.2">
      <c r="B68" s="12">
        <v>44594.318043981482</v>
      </c>
      <c r="C68" s="13">
        <v>100550</v>
      </c>
      <c r="D68" s="12">
        <v>44594.318043981482</v>
      </c>
      <c r="E68" s="14">
        <v>21.85</v>
      </c>
      <c r="F68" s="12">
        <v>44594.322893518518</v>
      </c>
      <c r="G68" s="15"/>
      <c r="H68" s="15"/>
      <c r="I68" s="14">
        <v>16.39</v>
      </c>
      <c r="J68" s="4">
        <f t="shared" si="1"/>
        <v>16.341830188866485</v>
      </c>
    </row>
    <row r="69" spans="2:10" x14ac:dyDescent="0.2">
      <c r="B69" s="12">
        <v>44594.331967592596</v>
      </c>
      <c r="C69" s="13">
        <v>100555</v>
      </c>
      <c r="D69" s="12">
        <v>44594.331967592596</v>
      </c>
      <c r="E69" s="14">
        <v>22.26</v>
      </c>
      <c r="F69" s="12">
        <v>44594.336782407408</v>
      </c>
      <c r="G69" s="15"/>
      <c r="H69" s="15"/>
      <c r="I69" s="14">
        <v>15.86</v>
      </c>
      <c r="J69" s="4">
        <f t="shared" si="1"/>
        <v>15.834578376610514</v>
      </c>
    </row>
    <row r="70" spans="2:10" x14ac:dyDescent="0.2">
      <c r="B70" s="12">
        <v>44594.345891203702</v>
      </c>
      <c r="C70" s="13">
        <v>100684</v>
      </c>
      <c r="D70" s="12">
        <v>44594.345891203702</v>
      </c>
      <c r="E70" s="14">
        <v>22.38</v>
      </c>
      <c r="F70" s="12">
        <v>44594.350671296299</v>
      </c>
      <c r="G70" s="15"/>
      <c r="H70" s="15"/>
      <c r="I70" s="14">
        <v>17.41</v>
      </c>
      <c r="J70" s="4">
        <f t="shared" si="1"/>
        <v>17.366875169597126</v>
      </c>
    </row>
    <row r="71" spans="2:10" x14ac:dyDescent="0.2">
      <c r="B71" s="12">
        <v>44594.359814814816</v>
      </c>
      <c r="C71" s="13">
        <v>100535</v>
      </c>
      <c r="D71" s="12">
        <v>44594.359814814816</v>
      </c>
      <c r="E71" s="14">
        <v>22.18</v>
      </c>
      <c r="F71" s="12">
        <v>44594.364571759259</v>
      </c>
      <c r="G71" s="15"/>
      <c r="H71" s="15"/>
      <c r="I71" s="14">
        <v>14.02</v>
      </c>
      <c r="J71" s="4">
        <f t="shared" si="1"/>
        <v>13.996520852079644</v>
      </c>
    </row>
    <row r="72" spans="2:10" x14ac:dyDescent="0.2">
      <c r="B72" s="12">
        <v>44594.373738425929</v>
      </c>
      <c r="C72" s="13">
        <v>100451</v>
      </c>
      <c r="D72" s="12">
        <v>44594.373738425929</v>
      </c>
      <c r="E72" s="14">
        <v>22.03</v>
      </c>
      <c r="F72" s="12">
        <v>44594.378460648149</v>
      </c>
      <c r="G72" s="15"/>
      <c r="H72" s="15"/>
      <c r="I72" s="14">
        <v>15.99</v>
      </c>
      <c r="J72" s="4">
        <f t="shared" si="1"/>
        <v>15.968456013671815</v>
      </c>
    </row>
    <row r="73" spans="2:10" x14ac:dyDescent="0.2">
      <c r="B73" s="12">
        <v>44594.387662037036</v>
      </c>
      <c r="C73" s="13">
        <v>100794</v>
      </c>
      <c r="D73" s="12">
        <v>44594.387662037036</v>
      </c>
      <c r="E73" s="14">
        <v>22.7</v>
      </c>
      <c r="F73" s="12">
        <v>44594.39234953704</v>
      </c>
      <c r="G73" s="15"/>
      <c r="H73" s="15"/>
      <c r="I73" s="14">
        <v>15.55</v>
      </c>
      <c r="J73" s="4">
        <f t="shared" si="1"/>
        <v>15.511331706195788</v>
      </c>
    </row>
    <row r="74" spans="2:10" x14ac:dyDescent="0.2">
      <c r="B74" s="12">
        <v>44594.401585648149</v>
      </c>
      <c r="C74" s="13">
        <v>100514</v>
      </c>
      <c r="D74" s="12">
        <v>44594.401585648149</v>
      </c>
      <c r="E74" s="14">
        <v>22.23</v>
      </c>
      <c r="F74" s="12">
        <v>44594.406238425923</v>
      </c>
      <c r="G74" s="15"/>
      <c r="H74" s="15"/>
      <c r="I74" s="14">
        <v>13.57</v>
      </c>
      <c r="J74" s="4">
        <f t="shared" si="1"/>
        <v>13.552398903578256</v>
      </c>
    </row>
    <row r="75" spans="2:10" x14ac:dyDescent="0.2">
      <c r="B75" s="12">
        <v>44594.415509259263</v>
      </c>
      <c r="C75" s="13">
        <v>100546</v>
      </c>
      <c r="D75" s="12">
        <v>44594.415509259263</v>
      </c>
      <c r="E75" s="14">
        <v>21.99</v>
      </c>
      <c r="F75" s="12">
        <v>44594.420138888891</v>
      </c>
      <c r="G75" s="15"/>
      <c r="H75" s="15"/>
      <c r="I75" s="14">
        <v>13.24</v>
      </c>
      <c r="J75" s="4">
        <f t="shared" si="1"/>
        <v>13.20787831060221</v>
      </c>
    </row>
    <row r="76" spans="2:10" x14ac:dyDescent="0.2">
      <c r="B76" s="12">
        <v>44594.429432870369</v>
      </c>
      <c r="C76" s="13">
        <v>100548</v>
      </c>
      <c r="D76" s="12">
        <v>44594.429432870369</v>
      </c>
      <c r="E76" s="14">
        <v>22.08</v>
      </c>
      <c r="F76" s="12">
        <v>44594.434027777781</v>
      </c>
      <c r="G76" s="15"/>
      <c r="H76" s="15"/>
      <c r="I76" s="14">
        <v>16.48</v>
      </c>
      <c r="J76" s="4">
        <f t="shared" si="1"/>
        <v>16.444703827319426</v>
      </c>
    </row>
    <row r="77" spans="2:10" x14ac:dyDescent="0.2">
      <c r="B77" s="12">
        <v>44594.443344907406</v>
      </c>
      <c r="C77" s="13">
        <v>100531</v>
      </c>
      <c r="D77" s="12">
        <v>44594.443344907406</v>
      </c>
      <c r="E77" s="14">
        <v>21.98</v>
      </c>
      <c r="F77" s="12">
        <v>44594.447916666664</v>
      </c>
      <c r="G77" s="15"/>
      <c r="H77" s="15"/>
      <c r="I77" s="14">
        <v>17.7</v>
      </c>
      <c r="J77" s="4">
        <f t="shared" si="1"/>
        <v>17.659094081799115</v>
      </c>
    </row>
    <row r="78" spans="2:10" x14ac:dyDescent="0.2">
      <c r="B78" s="12">
        <v>44594.457268518519</v>
      </c>
      <c r="C78" s="13">
        <v>100628</v>
      </c>
      <c r="D78" s="12">
        <v>44594.457268518519</v>
      </c>
      <c r="E78" s="14">
        <v>21.34</v>
      </c>
      <c r="F78" s="12">
        <v>44594.461805555555</v>
      </c>
      <c r="G78" s="15"/>
      <c r="H78" s="15"/>
      <c r="I78" s="14">
        <v>12.71</v>
      </c>
      <c r="J78" s="4">
        <f t="shared" si="1"/>
        <v>12.640930984525683</v>
      </c>
    </row>
    <row r="79" spans="2:10" x14ac:dyDescent="0.2">
      <c r="B79" s="12">
        <v>44594.471192129633</v>
      </c>
      <c r="C79" s="13">
        <v>100575</v>
      </c>
      <c r="D79" s="12">
        <v>44594.471192129633</v>
      </c>
      <c r="E79" s="14">
        <v>22.11</v>
      </c>
      <c r="F79" s="12">
        <v>44594.475706018522</v>
      </c>
      <c r="G79" s="15"/>
      <c r="H79" s="15"/>
      <c r="I79" s="14">
        <v>19.13</v>
      </c>
      <c r="J79" s="4">
        <f t="shared" si="1"/>
        <v>19.08584282118553</v>
      </c>
    </row>
    <row r="80" spans="2:10" x14ac:dyDescent="0.2">
      <c r="B80" s="12">
        <v>44594.485115740739</v>
      </c>
      <c r="C80" s="13">
        <v>100729</v>
      </c>
      <c r="D80" s="12">
        <v>44594.485115740739</v>
      </c>
      <c r="E80" s="14">
        <v>21.9</v>
      </c>
      <c r="F80" s="12">
        <v>44594.489594907405</v>
      </c>
      <c r="G80" s="15"/>
      <c r="H80" s="15"/>
      <c r="I80" s="14">
        <v>15.05</v>
      </c>
      <c r="J80" s="4">
        <f t="shared" si="1"/>
        <v>14.981641316356665</v>
      </c>
    </row>
    <row r="81" spans="2:10" x14ac:dyDescent="0.2">
      <c r="B81" s="12">
        <v>44594.499039351853</v>
      </c>
      <c r="C81" s="13">
        <v>100585</v>
      </c>
      <c r="D81" s="12">
        <v>44594.499039351853</v>
      </c>
      <c r="E81" s="14">
        <v>21.87</v>
      </c>
      <c r="F81" s="12">
        <v>44594.503483796296</v>
      </c>
      <c r="G81" s="15"/>
      <c r="H81" s="15"/>
      <c r="I81" s="14">
        <v>14.9</v>
      </c>
      <c r="J81" s="4">
        <f t="shared" si="1"/>
        <v>14.85204668069956</v>
      </c>
    </row>
    <row r="82" spans="2:10" x14ac:dyDescent="0.2">
      <c r="B82" s="12">
        <v>44594.512962962966</v>
      </c>
      <c r="C82" s="13">
        <v>100520</v>
      </c>
      <c r="D82" s="12">
        <v>44594.512962962966</v>
      </c>
      <c r="E82" s="14">
        <v>22.13</v>
      </c>
      <c r="F82" s="12">
        <v>44594.517372685186</v>
      </c>
      <c r="G82" s="15"/>
      <c r="H82" s="15"/>
      <c r="I82" s="14">
        <v>13.75</v>
      </c>
      <c r="J82" s="4">
        <f t="shared" si="1"/>
        <v>13.726697059910302</v>
      </c>
    </row>
    <row r="83" spans="2:10" x14ac:dyDescent="0.2">
      <c r="B83" s="12">
        <v>44594.526886574073</v>
      </c>
      <c r="C83" s="13">
        <v>100597</v>
      </c>
      <c r="D83" s="12">
        <v>44594.526886574073</v>
      </c>
      <c r="E83" s="14">
        <v>22.05</v>
      </c>
      <c r="F83" s="12">
        <v>44594.531273148146</v>
      </c>
      <c r="G83" s="15"/>
      <c r="H83" s="15"/>
      <c r="I83" s="14">
        <v>13.91</v>
      </c>
      <c r="J83" s="4">
        <f t="shared" si="1"/>
        <v>13.872037446423052</v>
      </c>
    </row>
    <row r="84" spans="2:10" x14ac:dyDescent="0.2">
      <c r="B84" s="12">
        <v>44594.540810185186</v>
      </c>
      <c r="C84" s="13">
        <v>100491</v>
      </c>
      <c r="D84" s="12">
        <v>44594.540810185186</v>
      </c>
      <c r="E84" s="14">
        <v>21.55</v>
      </c>
      <c r="F84" s="12">
        <v>44594.545162037037</v>
      </c>
      <c r="G84" s="15"/>
      <c r="H84" s="15"/>
      <c r="I84" s="14">
        <v>18.52</v>
      </c>
      <c r="J84" s="4">
        <f t="shared" si="1"/>
        <v>18.45762205441482</v>
      </c>
    </row>
    <row r="85" spans="2:10" x14ac:dyDescent="0.2">
      <c r="B85" s="12">
        <v>44594.5547337963</v>
      </c>
      <c r="C85" s="13">
        <v>100454</v>
      </c>
      <c r="D85" s="12">
        <v>44594.5547337963</v>
      </c>
      <c r="E85" s="14">
        <v>21.94</v>
      </c>
      <c r="F85" s="12">
        <v>44594.559050925927</v>
      </c>
      <c r="G85" s="15"/>
      <c r="H85" s="15"/>
      <c r="I85" s="14">
        <v>15.24</v>
      </c>
      <c r="J85" s="4">
        <f t="shared" si="1"/>
        <v>15.214371742061292</v>
      </c>
    </row>
    <row r="86" spans="2:10" x14ac:dyDescent="0.2">
      <c r="B86" s="12">
        <v>44594.568657407406</v>
      </c>
      <c r="C86" s="13">
        <v>100595</v>
      </c>
      <c r="D86" s="12">
        <v>44594.568657407406</v>
      </c>
      <c r="E86" s="14">
        <v>21.5</v>
      </c>
      <c r="F86" s="12">
        <v>44594.572939814818</v>
      </c>
      <c r="G86" s="15"/>
      <c r="H86" s="15"/>
      <c r="I86" s="14">
        <v>15.42</v>
      </c>
      <c r="J86" s="4">
        <f t="shared" si="1"/>
        <v>15.349570324054685</v>
      </c>
    </row>
    <row r="87" spans="2:10" x14ac:dyDescent="0.2">
      <c r="B87" s="12">
        <v>44594.582569444443</v>
      </c>
      <c r="C87" s="13">
        <v>100578</v>
      </c>
      <c r="D87" s="12">
        <v>44594.582569444443</v>
      </c>
      <c r="E87" s="14">
        <v>22.09</v>
      </c>
      <c r="F87" s="12">
        <v>44594.586840277778</v>
      </c>
      <c r="G87" s="15"/>
      <c r="H87" s="15"/>
      <c r="I87" s="14">
        <v>17.850000000000001</v>
      </c>
      <c r="J87" s="4">
        <f t="shared" si="1"/>
        <v>17.807059934480929</v>
      </c>
    </row>
    <row r="88" spans="2:10" x14ac:dyDescent="0.2">
      <c r="B88" s="12">
        <v>44594.596493055556</v>
      </c>
      <c r="C88" s="13">
        <v>100370</v>
      </c>
      <c r="D88" s="12">
        <v>44594.596493055556</v>
      </c>
      <c r="E88" s="14">
        <v>21.62</v>
      </c>
      <c r="F88" s="12">
        <v>44594.600729166668</v>
      </c>
      <c r="G88" s="15"/>
      <c r="H88" s="15"/>
      <c r="I88" s="14">
        <v>11</v>
      </c>
      <c r="J88" s="4">
        <f t="shared" si="1"/>
        <v>10.978773899643597</v>
      </c>
    </row>
    <row r="89" spans="2:10" x14ac:dyDescent="0.2">
      <c r="B89" s="12">
        <v>44594.61041666667</v>
      </c>
      <c r="C89" s="13">
        <v>100437</v>
      </c>
      <c r="D89" s="12">
        <v>44594.61041666667</v>
      </c>
      <c r="E89" s="14">
        <v>21.67</v>
      </c>
      <c r="F89" s="12">
        <v>44594.614618055559</v>
      </c>
      <c r="G89" s="15"/>
      <c r="H89" s="15"/>
      <c r="I89" s="14">
        <v>18.809999999999999</v>
      </c>
      <c r="J89" s="4">
        <f t="shared" si="1"/>
        <v>18.764362057613695</v>
      </c>
    </row>
    <row r="90" spans="2:10" x14ac:dyDescent="0.2">
      <c r="B90" s="12">
        <v>44594.624340277776</v>
      </c>
      <c r="C90" s="13">
        <v>100556</v>
      </c>
      <c r="D90" s="12">
        <v>44594.624340277776</v>
      </c>
      <c r="E90" s="14">
        <v>21.91</v>
      </c>
      <c r="F90" s="12">
        <v>44594.628518518519</v>
      </c>
      <c r="G90" s="15"/>
      <c r="H90" s="15"/>
      <c r="I90" s="14">
        <v>16.71</v>
      </c>
      <c r="J90" s="4">
        <f t="shared" si="1"/>
        <v>16.663284043952256</v>
      </c>
    </row>
    <row r="91" spans="2:10" x14ac:dyDescent="0.2">
      <c r="B91" s="12">
        <v>44594.63826388889</v>
      </c>
      <c r="C91" s="13">
        <v>100335</v>
      </c>
      <c r="D91" s="12">
        <v>44594.63826388889</v>
      </c>
      <c r="E91" s="14">
        <v>22.36</v>
      </c>
      <c r="F91" s="12">
        <v>44594.642407407409</v>
      </c>
      <c r="G91" s="15"/>
      <c r="H91" s="15"/>
      <c r="I91" s="14">
        <v>14.84</v>
      </c>
      <c r="J91" s="4">
        <f t="shared" si="1"/>
        <v>14.853726620884604</v>
      </c>
    </row>
    <row r="92" spans="2:10" x14ac:dyDescent="0.2">
      <c r="B92" s="12">
        <v>44594.652187557869</v>
      </c>
      <c r="C92" s="13">
        <v>100666</v>
      </c>
      <c r="D92" s="12">
        <v>44594.652187557869</v>
      </c>
      <c r="E92" s="14">
        <v>22.29</v>
      </c>
      <c r="F92" s="12">
        <v>44594.6562962963</v>
      </c>
      <c r="G92" s="15"/>
      <c r="H92" s="15"/>
      <c r="I92" s="14">
        <v>13.27</v>
      </c>
      <c r="J92" s="4">
        <f t="shared" si="1"/>
        <v>13.235465006477956</v>
      </c>
    </row>
    <row r="93" spans="2:10" x14ac:dyDescent="0.2">
      <c r="B93" s="12">
        <v>44594.666111226848</v>
      </c>
      <c r="C93" s="13">
        <v>100458</v>
      </c>
      <c r="D93" s="12">
        <v>44594.666111226848</v>
      </c>
      <c r="E93" s="14">
        <v>21.82</v>
      </c>
      <c r="F93" s="12">
        <v>44594.670185185183</v>
      </c>
      <c r="G93" s="15"/>
      <c r="H93" s="15"/>
      <c r="I93" s="14">
        <v>16.68</v>
      </c>
      <c r="J93" s="4">
        <f t="shared" si="1"/>
        <v>16.644515794000888</v>
      </c>
    </row>
    <row r="94" spans="2:10" x14ac:dyDescent="0.2">
      <c r="B94" s="12">
        <v>44594.680034895835</v>
      </c>
      <c r="C94" s="13">
        <v>100403</v>
      </c>
      <c r="D94" s="12">
        <v>44594.680034895835</v>
      </c>
      <c r="E94" s="14">
        <v>21.8</v>
      </c>
      <c r="F94" s="12">
        <v>44594.684074074074</v>
      </c>
      <c r="G94" s="15"/>
      <c r="H94" s="15"/>
      <c r="I94" s="14">
        <v>14.35</v>
      </c>
      <c r="J94" s="4">
        <f t="shared" si="1"/>
        <v>14.326345176498663</v>
      </c>
    </row>
    <row r="95" spans="2:10" x14ac:dyDescent="0.2">
      <c r="B95" s="12">
        <v>44594.693958564814</v>
      </c>
      <c r="C95" s="13">
        <v>100640</v>
      </c>
      <c r="D95" s="12">
        <v>44594.693958564814</v>
      </c>
      <c r="E95" s="14">
        <v>22.29</v>
      </c>
      <c r="F95" s="12">
        <v>44594.697962962964</v>
      </c>
      <c r="G95" s="15"/>
      <c r="H95" s="15"/>
      <c r="I95" s="14">
        <v>17.399999999999999</v>
      </c>
      <c r="J95" s="4">
        <f t="shared" si="1"/>
        <v>17.359200269707713</v>
      </c>
    </row>
    <row r="96" spans="2:10" x14ac:dyDescent="0.2">
      <c r="B96" s="12">
        <v>44594.707882233793</v>
      </c>
      <c r="C96" s="13">
        <v>100658</v>
      </c>
      <c r="D96" s="12">
        <v>44594.707882233793</v>
      </c>
      <c r="E96" s="14">
        <v>22.28</v>
      </c>
      <c r="F96" s="12">
        <v>44594.711851851855</v>
      </c>
      <c r="G96" s="15"/>
      <c r="H96" s="15"/>
      <c r="I96" s="14">
        <v>15.94</v>
      </c>
      <c r="J96" s="4">
        <f t="shared" si="1"/>
        <v>15.899241762138217</v>
      </c>
    </row>
    <row r="97" spans="2:10" x14ac:dyDescent="0.2">
      <c r="B97" s="12">
        <v>44594.72180590278</v>
      </c>
      <c r="C97" s="13">
        <v>100584</v>
      </c>
      <c r="D97" s="12">
        <v>44594.72180590278</v>
      </c>
      <c r="E97" s="14">
        <v>21.85</v>
      </c>
      <c r="F97" s="12">
        <v>44594.725740740738</v>
      </c>
      <c r="G97" s="15"/>
      <c r="H97" s="15"/>
      <c r="I97" s="14">
        <v>16.97</v>
      </c>
      <c r="J97" s="4">
        <f t="shared" si="1"/>
        <v>16.914406141819516</v>
      </c>
    </row>
    <row r="98" spans="2:10" x14ac:dyDescent="0.2">
      <c r="B98" s="12">
        <v>44594.735729571759</v>
      </c>
      <c r="C98" s="13">
        <v>100629</v>
      </c>
      <c r="D98" s="12">
        <v>44594.735729571759</v>
      </c>
      <c r="E98" s="14">
        <v>21.7</v>
      </c>
      <c r="F98" s="12">
        <v>44594.739629629628</v>
      </c>
      <c r="G98" s="15"/>
      <c r="H98" s="15"/>
      <c r="I98" s="14">
        <v>14.88</v>
      </c>
      <c r="J98" s="4">
        <f t="shared" si="1"/>
        <v>14.817082709742303</v>
      </c>
    </row>
    <row r="99" spans="2:10" x14ac:dyDescent="0.2">
      <c r="B99" s="12">
        <v>44594.749653240739</v>
      </c>
      <c r="C99" s="13">
        <v>100511</v>
      </c>
      <c r="D99" s="12">
        <v>44594.749653240739</v>
      </c>
      <c r="E99" s="14">
        <v>21.41</v>
      </c>
      <c r="F99" s="12">
        <v>44594.753518518519</v>
      </c>
      <c r="G99" s="15"/>
      <c r="H99" s="15"/>
      <c r="I99" s="14">
        <v>15.29</v>
      </c>
      <c r="J99" s="4">
        <f t="shared" si="1"/>
        <v>15.228231187232939</v>
      </c>
    </row>
    <row r="100" spans="2:10" x14ac:dyDescent="0.2">
      <c r="B100" s="12">
        <v>44594.763576909725</v>
      </c>
      <c r="C100" s="13">
        <v>100436</v>
      </c>
      <c r="D100" s="12">
        <v>44594.763576909725</v>
      </c>
      <c r="E100" s="14">
        <v>21.82</v>
      </c>
      <c r="F100" s="12">
        <v>44594.767407407409</v>
      </c>
      <c r="G100" s="15"/>
      <c r="H100" s="15"/>
      <c r="I100" s="14">
        <v>13.51</v>
      </c>
      <c r="J100" s="4">
        <f t="shared" si="1"/>
        <v>13.484212497021286</v>
      </c>
    </row>
    <row r="101" spans="2:10" x14ac:dyDescent="0.2">
      <c r="B101" s="12">
        <v>44594.777500578704</v>
      </c>
      <c r="C101" s="13">
        <v>100605</v>
      </c>
      <c r="D101" s="12">
        <v>44594.777500578704</v>
      </c>
      <c r="E101" s="14">
        <v>22.13</v>
      </c>
      <c r="F101" s="12">
        <v>44594.7812962963</v>
      </c>
      <c r="G101" s="15"/>
      <c r="H101" s="15"/>
      <c r="I101" s="14">
        <v>15.11</v>
      </c>
      <c r="J101" s="4">
        <f t="shared" si="1"/>
        <v>15.071647558932888</v>
      </c>
    </row>
    <row r="102" spans="2:10" x14ac:dyDescent="0.2">
      <c r="B102" s="12">
        <v>44594.791424247684</v>
      </c>
      <c r="C102" s="13">
        <v>100616</v>
      </c>
      <c r="D102" s="12">
        <v>44594.791424247684</v>
      </c>
      <c r="E102" s="14">
        <v>21.96</v>
      </c>
      <c r="F102" s="12">
        <v>44594.795185185183</v>
      </c>
      <c r="G102" s="15"/>
      <c r="H102" s="15"/>
      <c r="I102" s="14">
        <v>14.78</v>
      </c>
      <c r="J102" s="4">
        <f t="shared" si="1"/>
        <v>14.73238673967588</v>
      </c>
    </row>
    <row r="103" spans="2:10" x14ac:dyDescent="0.2">
      <c r="B103" s="12">
        <v>44594.80534791667</v>
      </c>
      <c r="C103" s="13">
        <v>100541</v>
      </c>
      <c r="D103" s="12">
        <v>44594.80534791667</v>
      </c>
      <c r="E103" s="14">
        <v>22.27</v>
      </c>
      <c r="F103" s="12">
        <v>44594.809074074074</v>
      </c>
      <c r="G103" s="15"/>
      <c r="H103" s="15"/>
      <c r="I103" s="14">
        <v>16.14</v>
      </c>
      <c r="J103" s="4">
        <f t="shared" si="1"/>
        <v>16.116918969632046</v>
      </c>
    </row>
    <row r="104" spans="2:10" x14ac:dyDescent="0.2">
      <c r="B104" s="12">
        <v>44594.819271585649</v>
      </c>
      <c r="C104" s="13">
        <v>100533</v>
      </c>
      <c r="D104" s="12">
        <v>44594.819271585649</v>
      </c>
      <c r="E104" s="14">
        <v>21.69</v>
      </c>
      <c r="F104" s="12">
        <v>44594.822962962964</v>
      </c>
      <c r="G104" s="15"/>
      <c r="H104" s="15"/>
      <c r="I104" s="14">
        <v>17.25</v>
      </c>
      <c r="J104" s="4">
        <f t="shared" si="1"/>
        <v>17.192881036812345</v>
      </c>
    </row>
    <row r="105" spans="2:10" x14ac:dyDescent="0.2">
      <c r="B105" s="12">
        <v>44594.833195254629</v>
      </c>
      <c r="C105" s="13">
        <v>100594</v>
      </c>
      <c r="D105" s="12">
        <v>44594.833195254629</v>
      </c>
      <c r="E105" s="14">
        <v>22.18</v>
      </c>
      <c r="F105" s="12">
        <v>44594.836851851855</v>
      </c>
      <c r="G105" s="15"/>
      <c r="H105" s="15"/>
      <c r="I105" s="14">
        <v>16.47</v>
      </c>
      <c r="J105" s="4">
        <f t="shared" si="1"/>
        <v>16.432774119899857</v>
      </c>
    </row>
    <row r="106" spans="2:10" x14ac:dyDescent="0.2">
      <c r="B106" s="12">
        <v>44594.847118923608</v>
      </c>
      <c r="C106" s="13">
        <v>100800</v>
      </c>
      <c r="D106" s="12">
        <v>44594.847118923608</v>
      </c>
      <c r="E106" s="14">
        <v>22.02</v>
      </c>
      <c r="F106" s="12">
        <v>44594.850740740738</v>
      </c>
      <c r="G106" s="15"/>
      <c r="H106" s="15"/>
      <c r="I106" s="14">
        <v>17.329999999999998</v>
      </c>
      <c r="J106" s="4">
        <f t="shared" si="1"/>
        <v>17.246145454259597</v>
      </c>
    </row>
    <row r="107" spans="2:10" x14ac:dyDescent="0.2">
      <c r="B107" s="12">
        <v>44594.861042592594</v>
      </c>
      <c r="C107" s="13">
        <v>100681</v>
      </c>
      <c r="D107" s="12">
        <v>44594.861042592594</v>
      </c>
      <c r="E107" s="14">
        <v>21.88</v>
      </c>
      <c r="F107" s="12">
        <v>44594.864629629628</v>
      </c>
      <c r="G107" s="15"/>
      <c r="H107" s="15"/>
      <c r="I107" s="14">
        <v>17.39</v>
      </c>
      <c r="J107" s="4">
        <f t="shared" si="1"/>
        <v>17.318091884239816</v>
      </c>
    </row>
    <row r="108" spans="2:10" x14ac:dyDescent="0.2">
      <c r="B108" s="12">
        <v>44594.874966261574</v>
      </c>
      <c r="C108" s="13">
        <v>100457</v>
      </c>
      <c r="D108" s="12">
        <v>44594.874966261574</v>
      </c>
      <c r="E108" s="14">
        <v>21.6</v>
      </c>
      <c r="F108" s="12">
        <v>44594.878518518519</v>
      </c>
      <c r="G108" s="15"/>
      <c r="H108" s="15"/>
      <c r="I108" s="14">
        <v>17.64</v>
      </c>
      <c r="J108" s="4">
        <f t="shared" si="1"/>
        <v>17.589520027300498</v>
      </c>
    </row>
    <row r="109" spans="2:10" x14ac:dyDescent="0.2">
      <c r="B109" s="12">
        <v>44594.888889930553</v>
      </c>
      <c r="C109" s="13">
        <v>100367</v>
      </c>
      <c r="D109" s="12">
        <v>44594.888889930553</v>
      </c>
      <c r="E109" s="14">
        <v>22.34</v>
      </c>
      <c r="F109" s="12">
        <v>44594.892407407409</v>
      </c>
      <c r="G109" s="15"/>
      <c r="H109" s="15"/>
      <c r="I109" s="14">
        <v>18.54</v>
      </c>
      <c r="J109" s="4">
        <f t="shared" si="1"/>
        <v>18.549976912418828</v>
      </c>
    </row>
    <row r="110" spans="2:10" x14ac:dyDescent="0.2">
      <c r="B110" s="12">
        <v>44594.90281359954</v>
      </c>
      <c r="C110" s="13">
        <v>100612</v>
      </c>
      <c r="D110" s="12">
        <v>44594.90281359954</v>
      </c>
      <c r="E110" s="14">
        <v>22.33</v>
      </c>
      <c r="F110" s="12">
        <v>44594.9062962963</v>
      </c>
      <c r="G110" s="15"/>
      <c r="H110" s="15"/>
      <c r="I110" s="14">
        <v>17.75</v>
      </c>
      <c r="J110" s="4">
        <f t="shared" si="1"/>
        <v>17.715705998690993</v>
      </c>
    </row>
    <row r="111" spans="2:10" x14ac:dyDescent="0.2">
      <c r="B111" s="12">
        <v>44594.916737268519</v>
      </c>
      <c r="C111" s="13">
        <v>100679</v>
      </c>
      <c r="D111" s="12">
        <v>44594.916737268519</v>
      </c>
      <c r="E111" s="14">
        <v>22.1</v>
      </c>
      <c r="F111" s="12">
        <v>44594.920185185183</v>
      </c>
      <c r="G111" s="15"/>
      <c r="H111" s="15"/>
      <c r="I111" s="14">
        <v>12.49</v>
      </c>
      <c r="J111" s="4">
        <f t="shared" si="1"/>
        <v>12.447875906079194</v>
      </c>
    </row>
    <row r="112" spans="2:10" x14ac:dyDescent="0.2">
      <c r="B112" s="12">
        <v>44594.930660937498</v>
      </c>
      <c r="C112" s="13">
        <v>100512</v>
      </c>
      <c r="D112" s="12">
        <v>44594.930660937498</v>
      </c>
      <c r="E112" s="14">
        <v>21.59</v>
      </c>
      <c r="F112" s="12">
        <v>44594.934074074074</v>
      </c>
      <c r="G112" s="15"/>
      <c r="H112" s="15"/>
      <c r="I112" s="14">
        <v>18.64</v>
      </c>
      <c r="J112" s="4">
        <f t="shared" si="1"/>
        <v>18.575857516608707</v>
      </c>
    </row>
    <row r="113" spans="2:10" x14ac:dyDescent="0.2">
      <c r="B113" s="12">
        <v>44594.944584606485</v>
      </c>
      <c r="C113" s="13">
        <v>100507</v>
      </c>
      <c r="D113" s="12">
        <v>44594.944584606485</v>
      </c>
      <c r="E113" s="14">
        <v>22.05</v>
      </c>
      <c r="F113" s="12">
        <v>44594.947962962964</v>
      </c>
      <c r="G113" s="15"/>
      <c r="H113" s="15"/>
      <c r="I113" s="14">
        <v>15.71</v>
      </c>
      <c r="J113" s="4">
        <f t="shared" si="1"/>
        <v>15.681154250448969</v>
      </c>
    </row>
    <row r="114" spans="2:10" x14ac:dyDescent="0.2">
      <c r="B114" s="12">
        <v>44594.958508275464</v>
      </c>
      <c r="C114" s="13">
        <v>100690</v>
      </c>
      <c r="D114" s="12">
        <v>44594.958508275464</v>
      </c>
      <c r="E114" s="14">
        <v>22.3</v>
      </c>
      <c r="F114" s="12">
        <v>44594.961851851855</v>
      </c>
      <c r="G114" s="15"/>
      <c r="H114" s="15"/>
      <c r="I114" s="14">
        <v>16.940000000000001</v>
      </c>
      <c r="J114" s="4">
        <f t="shared" si="1"/>
        <v>16.892458403775649</v>
      </c>
    </row>
    <row r="115" spans="2:10" x14ac:dyDescent="0.2">
      <c r="B115" s="12">
        <v>44594.972431944443</v>
      </c>
      <c r="C115" s="13">
        <v>100546</v>
      </c>
      <c r="D115" s="12">
        <v>44594.972431944443</v>
      </c>
      <c r="E115" s="14">
        <v>21.56</v>
      </c>
      <c r="F115" s="12">
        <v>44594.975740740738</v>
      </c>
      <c r="G115" s="15"/>
      <c r="H115" s="15"/>
      <c r="I115" s="14">
        <v>17.91</v>
      </c>
      <c r="J115" s="4">
        <f t="shared" si="1"/>
        <v>17.840517967353556</v>
      </c>
    </row>
    <row r="116" spans="2:10" x14ac:dyDescent="0.2">
      <c r="B116" s="12">
        <v>44594.986355613422</v>
      </c>
      <c r="C116" s="13">
        <v>100437</v>
      </c>
      <c r="D116" s="12">
        <v>44594.986355613422</v>
      </c>
      <c r="E116" s="14">
        <v>22.15</v>
      </c>
      <c r="F116" s="12">
        <v>44594.989629629628</v>
      </c>
      <c r="G116" s="15"/>
      <c r="H116" s="15"/>
      <c r="I116" s="14">
        <v>17.190000000000001</v>
      </c>
      <c r="J116" s="4">
        <f t="shared" si="1"/>
        <v>17.176211940237394</v>
      </c>
    </row>
    <row r="117" spans="2:10" x14ac:dyDescent="0.2">
      <c r="B117" s="12">
        <v>44595.000279282409</v>
      </c>
      <c r="C117" s="13">
        <v>100585</v>
      </c>
      <c r="D117" s="12">
        <v>44595.000279282409</v>
      </c>
      <c r="E117" s="14">
        <v>22.19</v>
      </c>
      <c r="F117" s="12">
        <v>44595.003518518519</v>
      </c>
      <c r="G117" s="15"/>
      <c r="H117" s="15"/>
      <c r="I117" s="14">
        <v>13.74</v>
      </c>
      <c r="J117" s="4">
        <f t="shared" si="1"/>
        <v>13.710635391379014</v>
      </c>
    </row>
    <row r="118" spans="2:10" x14ac:dyDescent="0.2">
      <c r="B118" s="12">
        <v>44595.014202951388</v>
      </c>
      <c r="C118" s="13">
        <v>100609</v>
      </c>
      <c r="D118" s="12">
        <v>44595.014202951388</v>
      </c>
      <c r="E118" s="14">
        <v>22.38</v>
      </c>
      <c r="F118" s="12">
        <v>44595.017407407409</v>
      </c>
      <c r="G118" s="15"/>
      <c r="H118" s="15"/>
      <c r="I118" s="14">
        <v>17.05</v>
      </c>
      <c r="J118" s="4">
        <f t="shared" si="1"/>
        <v>17.020445507403267</v>
      </c>
    </row>
    <row r="119" spans="2:10" x14ac:dyDescent="0.2">
      <c r="B119" s="12">
        <v>44595.028126620367</v>
      </c>
      <c r="C119" s="13">
        <v>100627</v>
      </c>
      <c r="D119" s="12">
        <v>44595.028126620367</v>
      </c>
      <c r="E119" s="14">
        <v>22.66</v>
      </c>
      <c r="F119" s="12">
        <v>44595.0312962963</v>
      </c>
      <c r="G119" s="15"/>
      <c r="H119" s="15"/>
      <c r="I119" s="14">
        <v>17.649999999999999</v>
      </c>
      <c r="J119" s="4">
        <f t="shared" si="1"/>
        <v>17.632944260632904</v>
      </c>
    </row>
    <row r="120" spans="2:10" x14ac:dyDescent="0.2">
      <c r="B120" s="12">
        <v>44595.042050289354</v>
      </c>
      <c r="C120" s="13">
        <v>100538</v>
      </c>
      <c r="D120" s="12">
        <v>44595.042050289354</v>
      </c>
      <c r="E120" s="14">
        <v>21.65</v>
      </c>
      <c r="F120" s="12">
        <v>44595.045185185183</v>
      </c>
      <c r="G120" s="15"/>
      <c r="H120" s="15"/>
      <c r="I120" s="14">
        <v>15.01</v>
      </c>
      <c r="J120" s="4">
        <f t="shared" si="1"/>
        <v>14.957524696905928</v>
      </c>
    </row>
    <row r="121" spans="2:10" x14ac:dyDescent="0.2">
      <c r="B121" s="12">
        <v>44595.055973958333</v>
      </c>
      <c r="C121" s="13">
        <v>100593</v>
      </c>
      <c r="D121" s="12">
        <v>44595.055973958333</v>
      </c>
      <c r="E121" s="14">
        <v>22.07</v>
      </c>
      <c r="F121" s="12">
        <v>44595.059074074074</v>
      </c>
      <c r="G121" s="15"/>
      <c r="H121" s="15"/>
      <c r="I121" s="14">
        <v>17.47</v>
      </c>
      <c r="J121" s="4">
        <f t="shared" si="1"/>
        <v>17.424194858382126</v>
      </c>
    </row>
    <row r="122" spans="2:10" x14ac:dyDescent="0.2">
      <c r="B122" s="12">
        <v>44595.069897627312</v>
      </c>
      <c r="C122" s="13">
        <v>100491</v>
      </c>
      <c r="D122" s="12">
        <v>44595.069897627312</v>
      </c>
      <c r="E122" s="14">
        <v>21.79</v>
      </c>
      <c r="F122" s="12">
        <v>44595.072962962964</v>
      </c>
      <c r="G122" s="15"/>
      <c r="H122" s="15"/>
      <c r="I122" s="14">
        <v>12.77</v>
      </c>
      <c r="J122" s="4">
        <f t="shared" si="1"/>
        <v>12.737353557974668</v>
      </c>
    </row>
    <row r="123" spans="2:10" x14ac:dyDescent="0.2">
      <c r="B123" s="12">
        <v>44595.083821296299</v>
      </c>
      <c r="C123" s="13">
        <v>100509</v>
      </c>
      <c r="D123" s="12">
        <v>44595.083821296299</v>
      </c>
      <c r="E123" s="14">
        <v>22.27</v>
      </c>
      <c r="F123" s="12">
        <v>44595.086851851855</v>
      </c>
      <c r="G123" s="15"/>
      <c r="H123" s="15"/>
      <c r="I123" s="14">
        <v>14.08</v>
      </c>
      <c r="J123" s="4">
        <f t="shared" si="1"/>
        <v>14.064341247641154</v>
      </c>
    </row>
    <row r="124" spans="2:10" x14ac:dyDescent="0.2">
      <c r="B124" s="12">
        <v>44595.097744965278</v>
      </c>
      <c r="C124" s="13">
        <v>100581</v>
      </c>
      <c r="D124" s="12">
        <v>44595.097744965278</v>
      </c>
      <c r="E124" s="14">
        <v>21.8</v>
      </c>
      <c r="F124" s="12">
        <v>44595.100740740738</v>
      </c>
      <c r="G124" s="15"/>
      <c r="H124" s="15"/>
      <c r="I124" s="14">
        <v>14.11</v>
      </c>
      <c r="J124" s="4">
        <f t="shared" si="1"/>
        <v>14.061811239352391</v>
      </c>
    </row>
    <row r="125" spans="2:10" x14ac:dyDescent="0.2">
      <c r="B125" s="12">
        <v>44595.111668634258</v>
      </c>
      <c r="C125" s="13">
        <v>100575</v>
      </c>
      <c r="D125" s="12">
        <v>44595.111668634258</v>
      </c>
      <c r="E125" s="14">
        <v>21.84</v>
      </c>
      <c r="F125" s="12">
        <v>44595.114629629628</v>
      </c>
      <c r="G125" s="15"/>
      <c r="H125" s="15"/>
      <c r="I125" s="14">
        <v>17.29</v>
      </c>
      <c r="J125" s="4">
        <f t="shared" si="1"/>
        <v>17.234315720245014</v>
      </c>
    </row>
    <row r="126" spans="2:10" x14ac:dyDescent="0.2">
      <c r="B126" s="12">
        <v>44595.125592303244</v>
      </c>
      <c r="C126" s="13">
        <v>100490</v>
      </c>
      <c r="D126" s="12">
        <v>44595.125592303244</v>
      </c>
      <c r="E126" s="14">
        <v>22.13</v>
      </c>
      <c r="F126" s="12">
        <v>44595.128518518519</v>
      </c>
      <c r="G126" s="15"/>
      <c r="H126" s="15"/>
      <c r="I126" s="14">
        <v>18.850000000000001</v>
      </c>
      <c r="J126" s="4">
        <f t="shared" si="1"/>
        <v>18.823671676068834</v>
      </c>
    </row>
    <row r="127" spans="2:10" x14ac:dyDescent="0.2">
      <c r="B127" s="12">
        <v>44595.139515972223</v>
      </c>
      <c r="C127" s="13">
        <v>100571</v>
      </c>
      <c r="D127" s="12">
        <v>44595.139515972223</v>
      </c>
      <c r="E127" s="14">
        <v>22.39</v>
      </c>
      <c r="F127" s="12">
        <v>44595.142407407409</v>
      </c>
      <c r="G127" s="15"/>
      <c r="H127" s="15"/>
      <c r="I127" s="14">
        <v>17.760000000000002</v>
      </c>
      <c r="J127" s="4">
        <f t="shared" si="1"/>
        <v>17.736513782838649</v>
      </c>
    </row>
    <row r="128" spans="2:10" x14ac:dyDescent="0.2">
      <c r="B128" s="12">
        <v>44595.153439641203</v>
      </c>
      <c r="C128" s="13">
        <v>100690</v>
      </c>
      <c r="D128" s="12">
        <v>44595.153439641203</v>
      </c>
      <c r="E128" s="14">
        <v>22.14</v>
      </c>
      <c r="F128" s="12">
        <v>44595.1562962963</v>
      </c>
      <c r="G128" s="15"/>
      <c r="H128" s="15"/>
      <c r="I128" s="14">
        <v>14.78</v>
      </c>
      <c r="J128" s="4">
        <f t="shared" si="1"/>
        <v>14.730538779819881</v>
      </c>
    </row>
    <row r="129" spans="2:10" x14ac:dyDescent="0.2">
      <c r="B129" s="12">
        <v>44595.167363310182</v>
      </c>
      <c r="C129" s="13">
        <v>100447</v>
      </c>
      <c r="D129" s="12">
        <v>44595.167363310182</v>
      </c>
      <c r="E129" s="14">
        <v>22.16</v>
      </c>
      <c r="F129" s="12">
        <v>44595.170185185183</v>
      </c>
      <c r="G129" s="15"/>
      <c r="H129" s="15"/>
      <c r="I129" s="14">
        <v>17.489999999999998</v>
      </c>
      <c r="J129" s="4">
        <f t="shared" si="1"/>
        <v>17.474823235842642</v>
      </c>
    </row>
    <row r="130" spans="2:10" x14ac:dyDescent="0.2">
      <c r="B130" s="12">
        <v>44595.181286979168</v>
      </c>
      <c r="C130" s="13">
        <v>100604</v>
      </c>
      <c r="D130" s="12">
        <v>44595.181286979168</v>
      </c>
      <c r="E130" s="14">
        <v>21.34</v>
      </c>
      <c r="F130" s="12">
        <v>44595.184074074074</v>
      </c>
      <c r="G130" s="15"/>
      <c r="H130" s="15"/>
      <c r="I130" s="14">
        <v>14.32</v>
      </c>
      <c r="J130" s="4">
        <f t="shared" si="1"/>
        <v>14.245579482418229</v>
      </c>
    </row>
    <row r="131" spans="2:10" x14ac:dyDescent="0.2">
      <c r="B131" s="12">
        <v>44595.195210648148</v>
      </c>
      <c r="C131" s="13">
        <v>100698</v>
      </c>
      <c r="D131" s="12">
        <v>44595.195210648148</v>
      </c>
      <c r="E131" s="14">
        <v>22.16</v>
      </c>
      <c r="F131" s="12">
        <v>44595.197962962964</v>
      </c>
      <c r="G131" s="15"/>
      <c r="H131" s="15"/>
      <c r="I131" s="14">
        <v>14.97</v>
      </c>
      <c r="J131" s="4">
        <f t="shared" ref="J131:J146" si="2">I131*(A$8/C131)*((E131+A$14)/(A$11+A$14))</f>
        <v>14.919728071913486</v>
      </c>
    </row>
    <row r="132" spans="2:10" x14ac:dyDescent="0.2">
      <c r="B132" s="12">
        <v>44595.209134317127</v>
      </c>
      <c r="C132" s="13">
        <v>100654</v>
      </c>
      <c r="D132" s="12">
        <v>44595.209134317127</v>
      </c>
      <c r="E132" s="14">
        <v>21.93</v>
      </c>
      <c r="F132" s="12">
        <v>44595.211851851855</v>
      </c>
      <c r="G132" s="15"/>
      <c r="H132" s="15"/>
      <c r="I132" s="14">
        <v>15.55</v>
      </c>
      <c r="J132" s="4">
        <f t="shared" si="2"/>
        <v>15.492479437705647</v>
      </c>
    </row>
    <row r="133" spans="2:10" x14ac:dyDescent="0.2">
      <c r="B133" s="12">
        <v>44595.223057986113</v>
      </c>
      <c r="C133" s="13">
        <v>100496</v>
      </c>
      <c r="D133" s="12">
        <v>44595.223057986113</v>
      </c>
      <c r="E133" s="14">
        <v>21.58</v>
      </c>
      <c r="F133" s="12">
        <v>44595.225740740738</v>
      </c>
      <c r="G133" s="15"/>
      <c r="H133" s="15"/>
      <c r="I133" s="14">
        <v>17.72</v>
      </c>
      <c r="J133" s="4">
        <f t="shared" si="2"/>
        <v>17.661235611631273</v>
      </c>
    </row>
    <row r="134" spans="2:10" x14ac:dyDescent="0.2">
      <c r="B134" s="12">
        <v>44595.236981655093</v>
      </c>
      <c r="C134" s="13">
        <v>100609</v>
      </c>
      <c r="D134" s="12">
        <v>44595.236981655093</v>
      </c>
      <c r="E134" s="14">
        <v>22.03</v>
      </c>
      <c r="F134" s="12">
        <v>44595.239629629628</v>
      </c>
      <c r="G134" s="15"/>
      <c r="H134" s="15"/>
      <c r="I134" s="14">
        <v>18.71</v>
      </c>
      <c r="J134" s="4">
        <f t="shared" si="2"/>
        <v>18.65544797586022</v>
      </c>
    </row>
    <row r="135" spans="2:10" x14ac:dyDescent="0.2">
      <c r="B135" s="12">
        <v>44595.250905324072</v>
      </c>
      <c r="C135" s="13">
        <v>100614</v>
      </c>
      <c r="D135" s="12">
        <v>44595.250905324072</v>
      </c>
      <c r="E135" s="14">
        <v>21.8</v>
      </c>
      <c r="F135" s="12">
        <v>44595.253518518519</v>
      </c>
      <c r="G135" s="15"/>
      <c r="H135" s="15"/>
      <c r="I135" s="14">
        <v>17.260000000000002</v>
      </c>
      <c r="J135" s="4">
        <f t="shared" si="2"/>
        <v>17.195411587409737</v>
      </c>
    </row>
    <row r="136" spans="2:10" x14ac:dyDescent="0.2">
      <c r="B136" s="12">
        <v>44595.264828993058</v>
      </c>
      <c r="C136" s="13">
        <v>100389</v>
      </c>
      <c r="D136" s="12">
        <v>44595.264828993058</v>
      </c>
      <c r="E136" s="14">
        <v>21.45</v>
      </c>
      <c r="F136" s="12">
        <v>44595.267407407409</v>
      </c>
      <c r="G136" s="15"/>
      <c r="H136" s="15"/>
      <c r="I136" s="14">
        <v>15.56</v>
      </c>
      <c r="J136" s="4">
        <f t="shared" si="2"/>
        <v>15.518080689929688</v>
      </c>
    </row>
    <row r="137" spans="2:10" x14ac:dyDescent="0.2">
      <c r="B137" s="12">
        <v>44595.278752662038</v>
      </c>
      <c r="C137" s="13">
        <v>100578</v>
      </c>
      <c r="D137" s="12">
        <v>44595.278752662038</v>
      </c>
      <c r="E137" s="14">
        <v>21.9</v>
      </c>
      <c r="F137" s="12">
        <v>44595.2812962963</v>
      </c>
      <c r="G137" s="15"/>
      <c r="H137" s="15"/>
      <c r="I137" s="14">
        <v>15.29</v>
      </c>
      <c r="J137" s="4">
        <f t="shared" si="2"/>
        <v>15.243402164918264</v>
      </c>
    </row>
    <row r="138" spans="2:10" x14ac:dyDescent="0.2">
      <c r="B138" s="12">
        <v>44595.292676331017</v>
      </c>
      <c r="C138" s="13">
        <v>100544</v>
      </c>
      <c r="D138" s="12">
        <v>44595.292676331017</v>
      </c>
      <c r="E138" s="14">
        <v>21.82</v>
      </c>
      <c r="F138" s="12">
        <v>44595.295185185183</v>
      </c>
      <c r="G138" s="15"/>
      <c r="H138" s="15"/>
      <c r="I138" s="14">
        <v>15.77</v>
      </c>
      <c r="J138" s="4">
        <f t="shared" si="2"/>
        <v>15.722991557571952</v>
      </c>
    </row>
    <row r="139" spans="2:10" x14ac:dyDescent="0.2">
      <c r="B139" s="12">
        <v>44595.306600000004</v>
      </c>
      <c r="C139" s="13">
        <v>100494</v>
      </c>
      <c r="D139" s="12">
        <v>44595.306600000004</v>
      </c>
      <c r="E139" s="14">
        <v>21.41</v>
      </c>
      <c r="F139" s="12">
        <v>44595.309074074074</v>
      </c>
      <c r="G139" s="15"/>
      <c r="H139" s="15"/>
      <c r="I139" s="14">
        <v>18.649999999999999</v>
      </c>
      <c r="J139" s="4">
        <f t="shared" si="2"/>
        <v>18.577799569172395</v>
      </c>
    </row>
    <row r="140" spans="2:10" x14ac:dyDescent="0.2">
      <c r="B140" s="12">
        <v>44595.320523668983</v>
      </c>
      <c r="C140" s="13">
        <v>100711</v>
      </c>
      <c r="D140" s="12">
        <v>44595.320523668983</v>
      </c>
      <c r="E140" s="14">
        <v>22.1</v>
      </c>
      <c r="F140" s="12">
        <v>44595.322962962964</v>
      </c>
      <c r="G140" s="15"/>
      <c r="H140" s="15"/>
      <c r="I140" s="14">
        <v>12.48</v>
      </c>
      <c r="J140" s="4">
        <f t="shared" si="2"/>
        <v>12.43395760020146</v>
      </c>
    </row>
    <row r="141" spans="2:10" x14ac:dyDescent="0.2">
      <c r="B141" s="12">
        <v>44595.334447337962</v>
      </c>
      <c r="C141" s="13">
        <v>100586</v>
      </c>
      <c r="D141" s="12">
        <v>44595.334447337962</v>
      </c>
      <c r="E141" s="14">
        <v>21.95</v>
      </c>
      <c r="F141" s="12">
        <v>44595.336851851855</v>
      </c>
      <c r="G141" s="15"/>
      <c r="H141" s="15"/>
      <c r="I141" s="14">
        <v>16.53</v>
      </c>
      <c r="J141" s="4">
        <f t="shared" si="2"/>
        <v>16.481104910200234</v>
      </c>
    </row>
    <row r="142" spans="2:10" x14ac:dyDescent="0.2">
      <c r="B142" s="12">
        <v>44595.348371006941</v>
      </c>
      <c r="C142" s="13">
        <v>100557</v>
      </c>
      <c r="D142" s="12">
        <v>44595.348371006941</v>
      </c>
      <c r="E142" s="14">
        <v>21.85</v>
      </c>
      <c r="F142" s="12">
        <v>44595.350740740738</v>
      </c>
      <c r="G142" s="15"/>
      <c r="H142" s="15"/>
      <c r="I142" s="14">
        <v>19.170000000000002</v>
      </c>
      <c r="J142" s="4">
        <f t="shared" si="2"/>
        <v>19.112329291467859</v>
      </c>
    </row>
    <row r="143" spans="2:10" x14ac:dyDescent="0.2">
      <c r="B143" s="12">
        <v>44595.362294675928</v>
      </c>
      <c r="C143" s="13">
        <v>100628</v>
      </c>
      <c r="D143" s="12">
        <v>44595.362294675928</v>
      </c>
      <c r="E143" s="14">
        <v>21.86</v>
      </c>
      <c r="F143" s="12">
        <v>44595.364629629628</v>
      </c>
      <c r="G143" s="15"/>
      <c r="H143" s="15"/>
      <c r="I143" s="14">
        <v>17.97</v>
      </c>
      <c r="J143" s="4">
        <f t="shared" si="2"/>
        <v>17.90390531105443</v>
      </c>
    </row>
    <row r="144" spans="2:10" x14ac:dyDescent="0.2">
      <c r="B144" s="12">
        <v>44595.376218344907</v>
      </c>
      <c r="C144" s="13">
        <v>100535</v>
      </c>
      <c r="D144" s="12">
        <v>44595.376218344907</v>
      </c>
      <c r="E144" s="14">
        <v>22.15</v>
      </c>
      <c r="F144" s="12">
        <v>44595.378518518519</v>
      </c>
      <c r="G144" s="15"/>
      <c r="H144" s="15"/>
      <c r="I144" s="14">
        <v>19.12</v>
      </c>
      <c r="J144" s="4">
        <f t="shared" si="2"/>
        <v>19.086040953746693</v>
      </c>
    </row>
    <row r="145" spans="2:10" x14ac:dyDescent="0.2">
      <c r="B145" s="12">
        <v>44595.390142013886</v>
      </c>
      <c r="C145" s="13">
        <v>100633</v>
      </c>
      <c r="D145" s="12">
        <v>44595.390142013886</v>
      </c>
      <c r="E145" s="14">
        <v>22.31</v>
      </c>
      <c r="F145" s="12">
        <v>44595.392407407409</v>
      </c>
      <c r="G145" s="15"/>
      <c r="H145" s="15"/>
      <c r="I145" s="14">
        <v>16.8</v>
      </c>
      <c r="J145" s="4">
        <f t="shared" si="2"/>
        <v>16.762907718508767</v>
      </c>
    </row>
    <row r="146" spans="2:10" x14ac:dyDescent="0.2">
      <c r="B146" s="12">
        <v>44595.404065625</v>
      </c>
      <c r="C146" s="13">
        <v>100537</v>
      </c>
      <c r="D146" s="12">
        <v>44595.404065625</v>
      </c>
      <c r="E146" s="14">
        <v>22.09</v>
      </c>
      <c r="F146" s="12">
        <v>44595.4062962963</v>
      </c>
      <c r="G146" s="15"/>
      <c r="H146" s="15"/>
      <c r="I146" s="14">
        <v>12.55</v>
      </c>
      <c r="J146" s="4">
        <f t="shared" si="2"/>
        <v>12.524915350134094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B0AC-888C-2248-B4C6-F018BC1F3A87}">
  <dimension ref="A1:K146"/>
  <sheetViews>
    <sheetView tabSelected="1" topLeftCell="D1" zoomScale="170" zoomScaleNormal="170" workbookViewId="0">
      <pane ySplit="16040" topLeftCell="A143"/>
      <selection activeCell="E74" sqref="E74"/>
      <selection pane="bottomLeft" activeCell="A29" sqref="A29:XFD29"/>
    </sheetView>
  </sheetViews>
  <sheetFormatPr baseColWidth="10" defaultRowHeight="16" x14ac:dyDescent="0.2"/>
  <cols>
    <col min="1" max="4" width="10.83203125" style="5"/>
    <col min="5" max="5" width="2.1640625" style="5" bestFit="1" customWidth="1"/>
    <col min="6" max="6" width="14.83203125" style="5" bestFit="1" customWidth="1"/>
    <col min="7" max="7" width="11.6640625" style="5" bestFit="1" customWidth="1"/>
    <col min="8" max="8" width="10.83203125" style="5"/>
  </cols>
  <sheetData>
    <row r="1" spans="1:11" ht="19" x14ac:dyDescent="0.2">
      <c r="A1" s="1" t="s">
        <v>0</v>
      </c>
      <c r="B1" s="2" t="s">
        <v>7</v>
      </c>
      <c r="C1" s="2" t="s">
        <v>8</v>
      </c>
      <c r="D1" s="2" t="s">
        <v>9</v>
      </c>
      <c r="E1" s="2"/>
      <c r="F1" s="2" t="s">
        <v>10</v>
      </c>
      <c r="G1" s="2" t="s">
        <v>11</v>
      </c>
      <c r="H1" s="2"/>
      <c r="I1" s="2" t="s">
        <v>12</v>
      </c>
      <c r="J1" s="6"/>
      <c r="K1" s="6"/>
    </row>
    <row r="2" spans="1:11" x14ac:dyDescent="0.2">
      <c r="A2" s="5">
        <v>20</v>
      </c>
      <c r="B2" s="7">
        <v>0</v>
      </c>
      <c r="C2" s="8">
        <f>Dados!B2</f>
        <v>44593.399155092593</v>
      </c>
      <c r="D2" s="9">
        <f>Dados!J2</f>
        <v>14.488140746689941</v>
      </c>
      <c r="F2" s="10">
        <f>0</f>
        <v>0</v>
      </c>
      <c r="G2" s="10">
        <f>G3</f>
        <v>16.046142163523449</v>
      </c>
      <c r="H2" s="10"/>
      <c r="I2" s="10">
        <f>MAX(G2:G146)</f>
        <v>16.046142163523449</v>
      </c>
    </row>
    <row r="3" spans="1:11" ht="18" x14ac:dyDescent="0.2">
      <c r="B3" s="7">
        <f>B2+ROUND((C3-C2)*60*24,0)</f>
        <v>20</v>
      </c>
      <c r="C3" s="8">
        <f>Dados!B3</f>
        <v>44593.41306712963</v>
      </c>
      <c r="D3" s="9">
        <f>Dados!J3</f>
        <v>17.390864387245443</v>
      </c>
      <c r="E3" s="5" t="str">
        <f t="shared" ref="E3:E66" si="0">IF(ROUND(B3/A$5,0)=B3/A$5,1,"")</f>
        <v/>
      </c>
      <c r="F3" s="10">
        <f>0.5*(D3+D2)*A$2</f>
        <v>318.79005133935385</v>
      </c>
      <c r="G3" s="10">
        <f>IF(E3=1,SUM(INDEX(F$2:F$146,(B3/A$2)+1,1):INDEX(F$2:F$146,(B3/A$2)+2-A$7,1))/A$5,G4)</f>
        <v>16.046142163523449</v>
      </c>
      <c r="I3" s="2" t="s">
        <v>13</v>
      </c>
    </row>
    <row r="4" spans="1:11" x14ac:dyDescent="0.2">
      <c r="A4" s="1" t="s">
        <v>14</v>
      </c>
      <c r="B4" s="7">
        <f t="shared" ref="B4:B67" si="1">B3+ROUND((C4-C3)*60*24,0)</f>
        <v>40</v>
      </c>
      <c r="C4" s="8">
        <f>Dados!B4</f>
        <v>44593.426990740743</v>
      </c>
      <c r="D4" s="9">
        <f>Dados!J4</f>
        <v>15.876969731244005</v>
      </c>
      <c r="E4" s="5" t="str">
        <f t="shared" si="0"/>
        <v/>
      </c>
      <c r="F4" s="10">
        <f>0.5*(D4+D3)*A$2</f>
        <v>332.67834118489446</v>
      </c>
      <c r="G4" s="10">
        <f>IF(E4=1,SUM(INDEX(F$2:F$146,(B4/A$2)+1,1):INDEX(F$2:F$146,(B4/A$2)+2-A$7,1))/A$5,G5)</f>
        <v>16.046142163523449</v>
      </c>
      <c r="I4" s="10">
        <f>MIN(G2:G146)</f>
        <v>16.037620020166464</v>
      </c>
    </row>
    <row r="5" spans="1:11" x14ac:dyDescent="0.2">
      <c r="A5" s="3">
        <f>24*60</f>
        <v>1440</v>
      </c>
      <c r="B5" s="7">
        <f t="shared" si="1"/>
        <v>60</v>
      </c>
      <c r="C5" s="8">
        <f>Dados!B5</f>
        <v>44593.44091435185</v>
      </c>
      <c r="D5" s="9">
        <f>Dados!J5</f>
        <v>15.455397951121183</v>
      </c>
      <c r="E5" s="5" t="str">
        <f t="shared" si="0"/>
        <v/>
      </c>
      <c r="F5" s="10">
        <f t="shared" ref="F5:F68" si="2">0.5*(D5+D4)*A$2</f>
        <v>313.32367682365191</v>
      </c>
      <c r="G5" s="10">
        <f>IF(E5=1,SUM(INDEX(F$2:F$146,(B5/A$2)+1,1):INDEX(F$2:F$146,(B5/A$2)+2-A$7,1))/A$5,G6)</f>
        <v>16.046142163523449</v>
      </c>
    </row>
    <row r="6" spans="1:11" x14ac:dyDescent="0.2">
      <c r="A6" s="2" t="s">
        <v>15</v>
      </c>
      <c r="B6" s="7">
        <f t="shared" si="1"/>
        <v>80</v>
      </c>
      <c r="C6" s="8">
        <f>Dados!B6</f>
        <v>44593.454837962963</v>
      </c>
      <c r="D6" s="9">
        <f>Dados!J6</f>
        <v>17.587568504207532</v>
      </c>
      <c r="E6" s="5" t="str">
        <f>IF(ROUND(B6/A$5,0)=B6/A$5,1,"")</f>
        <v/>
      </c>
      <c r="F6" s="10">
        <f t="shared" si="2"/>
        <v>330.42966455328718</v>
      </c>
      <c r="G6" s="10">
        <f>IF(E6=1,SUM(INDEX(F$2:F$146,(B6/A$2)+1,1):INDEX(F$2:F$146,(B6/A$2)+2-A$7,1))/A$5,G7)</f>
        <v>16.046142163523449</v>
      </c>
    </row>
    <row r="7" spans="1:11" x14ac:dyDescent="0.2">
      <c r="A7" s="5">
        <f>A5/A2</f>
        <v>72</v>
      </c>
      <c r="B7" s="7">
        <f t="shared" si="1"/>
        <v>100</v>
      </c>
      <c r="C7" s="8">
        <f>Dados!B7</f>
        <v>44593.468761574077</v>
      </c>
      <c r="D7" s="9">
        <f>Dados!J7</f>
        <v>15.341985836520195</v>
      </c>
      <c r="E7" s="5" t="str">
        <f t="shared" si="0"/>
        <v/>
      </c>
      <c r="F7" s="10">
        <f t="shared" si="2"/>
        <v>329.29554340727725</v>
      </c>
      <c r="G7" s="10">
        <f>IF(E7=1,SUM(INDEX(F$2:F$146,(B7/A$2)+1,1):INDEX(F$2:F$146,(B7/A$2)+2-A$7,1))/A$5,G8)</f>
        <v>16.046142163523449</v>
      </c>
    </row>
    <row r="8" spans="1:11" x14ac:dyDescent="0.2">
      <c r="B8" s="7">
        <f t="shared" si="1"/>
        <v>120</v>
      </c>
      <c r="C8" s="8">
        <f>Dados!B8</f>
        <v>44593.482685185183</v>
      </c>
      <c r="D8" s="9">
        <f>Dados!J8</f>
        <v>15.988333975170852</v>
      </c>
      <c r="E8" s="5" t="str">
        <f t="shared" si="0"/>
        <v/>
      </c>
      <c r="F8" s="10">
        <f>0.5*(D8+D7)*A$2</f>
        <v>313.30319811691049</v>
      </c>
      <c r="G8" s="10">
        <f>IF(E8=1,SUM(INDEX(F$2:F$146,(B8/A$2)+1,1):INDEX(F$2:F$146,(B8/A$2)+2-A$7,1))/A$5,G9)</f>
        <v>16.046142163523449</v>
      </c>
    </row>
    <row r="9" spans="1:11" x14ac:dyDescent="0.2">
      <c r="B9" s="7">
        <f t="shared" si="1"/>
        <v>140</v>
      </c>
      <c r="C9" s="8">
        <f>Dados!B9</f>
        <v>44593.496608796297</v>
      </c>
      <c r="D9" s="9">
        <f>Dados!J9</f>
        <v>19.94020440172304</v>
      </c>
      <c r="E9" s="5" t="str">
        <f t="shared" si="0"/>
        <v/>
      </c>
      <c r="F9" s="10">
        <f t="shared" si="2"/>
        <v>359.28538376893891</v>
      </c>
      <c r="G9" s="10">
        <f>IF(E9=1,SUM(INDEX(F$2:F$146,(B9/A$2)+1,1):INDEX(F$2:F$146,(B9/A$2)+2-A$7,1))/A$5,G10)</f>
        <v>16.046142163523449</v>
      </c>
    </row>
    <row r="10" spans="1:11" x14ac:dyDescent="0.2">
      <c r="B10" s="7">
        <f t="shared" si="1"/>
        <v>160</v>
      </c>
      <c r="C10" s="8">
        <f>Dados!B10</f>
        <v>44593.51053240741</v>
      </c>
      <c r="D10" s="9">
        <f>Dados!J10</f>
        <v>15.714225990549146</v>
      </c>
      <c r="E10" s="5" t="str">
        <f t="shared" si="0"/>
        <v/>
      </c>
      <c r="F10" s="10">
        <f t="shared" si="2"/>
        <v>356.54430392272189</v>
      </c>
      <c r="G10" s="10">
        <f>IF(E10=1,SUM(INDEX(F$2:F$146,(B10/A$2)+1,1):INDEX(F$2:F$146,(B10/A$2)+2-A$7,1))/A$5,G11)</f>
        <v>16.046142163523449</v>
      </c>
    </row>
    <row r="11" spans="1:11" x14ac:dyDescent="0.2">
      <c r="A11" s="11"/>
      <c r="B11" s="7">
        <f t="shared" si="1"/>
        <v>180</v>
      </c>
      <c r="C11" s="8">
        <f>Dados!B11</f>
        <v>44593.524456018517</v>
      </c>
      <c r="D11" s="9">
        <f>Dados!J11</f>
        <v>16.395453998543367</v>
      </c>
      <c r="E11" s="5" t="str">
        <f t="shared" si="0"/>
        <v/>
      </c>
      <c r="F11" s="10">
        <f t="shared" si="2"/>
        <v>321.09679989092513</v>
      </c>
      <c r="G11" s="10">
        <f>IF(E11=1,SUM(INDEX(F$2:F$146,(B11/A$2)+1,1):INDEX(F$2:F$146,(B11/A$2)+2-A$7,1))/A$5,G12)</f>
        <v>16.046142163523449</v>
      </c>
    </row>
    <row r="12" spans="1:11" x14ac:dyDescent="0.2">
      <c r="B12" s="7">
        <f t="shared" si="1"/>
        <v>200</v>
      </c>
      <c r="C12" s="8">
        <f>Dados!B12</f>
        <v>44593.53837962963</v>
      </c>
      <c r="D12" s="9">
        <f>Dados!J12</f>
        <v>16.993625441511661</v>
      </c>
      <c r="E12" s="5" t="str">
        <f t="shared" si="0"/>
        <v/>
      </c>
      <c r="F12" s="10">
        <f t="shared" si="2"/>
        <v>333.89079440055025</v>
      </c>
      <c r="G12" s="10">
        <f>IF(E12=1,SUM(INDEX(F$2:F$146,(B12/A$2)+1,1):INDEX(F$2:F$146,(B12/A$2)+2-A$7,1))/A$5,G13)</f>
        <v>16.046142163523449</v>
      </c>
    </row>
    <row r="13" spans="1:11" x14ac:dyDescent="0.2">
      <c r="B13" s="7">
        <f t="shared" si="1"/>
        <v>220</v>
      </c>
      <c r="C13" s="8">
        <f>Dados!B13</f>
        <v>44593.552303240744</v>
      </c>
      <c r="D13" s="9">
        <f>Dados!J13</f>
        <v>18.359112740329131</v>
      </c>
      <c r="E13" s="5" t="str">
        <f t="shared" si="0"/>
        <v/>
      </c>
      <c r="F13" s="10">
        <f t="shared" si="2"/>
        <v>353.52738181840789</v>
      </c>
      <c r="G13" s="10">
        <f>IF(E13=1,SUM(INDEX(F$2:F$146,(B13/A$2)+1,1):INDEX(F$2:F$146,(B13/A$2)+2-A$7,1))/A$5,G14)</f>
        <v>16.046142163523449</v>
      </c>
    </row>
    <row r="14" spans="1:11" x14ac:dyDescent="0.2">
      <c r="B14" s="7">
        <f t="shared" si="1"/>
        <v>240</v>
      </c>
      <c r="C14" s="8">
        <f>Dados!B14</f>
        <v>44593.56622685185</v>
      </c>
      <c r="D14" s="9">
        <f>Dados!J14</f>
        <v>12.40547813570277</v>
      </c>
      <c r="E14" s="5" t="str">
        <f t="shared" si="0"/>
        <v/>
      </c>
      <c r="F14" s="10">
        <f t="shared" si="2"/>
        <v>307.645908760319</v>
      </c>
      <c r="G14" s="10">
        <f>IF(E14=1,SUM(INDEX(F$2:F$146,(B14/A$2)+1,1):INDEX(F$2:F$146,(B14/A$2)+2-A$7,1))/A$5,G15)</f>
        <v>16.046142163523449</v>
      </c>
    </row>
    <row r="15" spans="1:11" x14ac:dyDescent="0.2">
      <c r="B15" s="7">
        <f t="shared" si="1"/>
        <v>260</v>
      </c>
      <c r="C15" s="8">
        <f>Dados!B15</f>
        <v>44593.580138888887</v>
      </c>
      <c r="D15" s="9">
        <f>Dados!J15</f>
        <v>14.835761045797383</v>
      </c>
      <c r="E15" s="5" t="str">
        <f t="shared" si="0"/>
        <v/>
      </c>
      <c r="F15" s="10">
        <f t="shared" si="2"/>
        <v>272.41239181500157</v>
      </c>
      <c r="G15" s="10">
        <f>IF(E15=1,SUM(INDEX(F$2:F$146,(B15/A$2)+1,1):INDEX(F$2:F$146,(B15/A$2)+2-A$7,1))/A$5,G16)</f>
        <v>16.046142163523449</v>
      </c>
    </row>
    <row r="16" spans="1:11" x14ac:dyDescent="0.2">
      <c r="B16" s="7">
        <f t="shared" si="1"/>
        <v>280</v>
      </c>
      <c r="C16" s="8">
        <f>Dados!B16</f>
        <v>44593.5940625</v>
      </c>
      <c r="D16" s="9">
        <f>Dados!J16</f>
        <v>17.655784776918434</v>
      </c>
      <c r="E16" s="5" t="str">
        <f t="shared" si="0"/>
        <v/>
      </c>
      <c r="F16" s="10">
        <f t="shared" si="2"/>
        <v>324.91545822715818</v>
      </c>
      <c r="G16" s="10">
        <f>IF(E16=1,SUM(INDEX(F$2:F$146,(B16/A$2)+1,1):INDEX(F$2:F$146,(B16/A$2)+2-A$7,1))/A$5,G17)</f>
        <v>16.046142163523449</v>
      </c>
    </row>
    <row r="17" spans="2:7" x14ac:dyDescent="0.2">
      <c r="B17" s="7">
        <f t="shared" si="1"/>
        <v>300</v>
      </c>
      <c r="C17" s="8">
        <f>Dados!B17</f>
        <v>44593.607986111114</v>
      </c>
      <c r="D17" s="9">
        <f>Dados!J17</f>
        <v>12.083557267768006</v>
      </c>
      <c r="E17" s="5" t="str">
        <f t="shared" si="0"/>
        <v/>
      </c>
      <c r="F17" s="10">
        <f t="shared" si="2"/>
        <v>297.39342044686441</v>
      </c>
      <c r="G17" s="10">
        <f>IF(E17=1,SUM(INDEX(F$2:F$146,(B17/A$2)+1,1):INDEX(F$2:F$146,(B17/A$2)+2-A$7,1))/A$5,G18)</f>
        <v>16.046142163523449</v>
      </c>
    </row>
    <row r="18" spans="2:7" x14ac:dyDescent="0.2">
      <c r="B18" s="7">
        <f t="shared" si="1"/>
        <v>320</v>
      </c>
      <c r="C18" s="8">
        <f>Dados!B18</f>
        <v>44593.62190972222</v>
      </c>
      <c r="D18" s="9">
        <f>Dados!J18</f>
        <v>13.503522730786987</v>
      </c>
      <c r="E18" s="5" t="str">
        <f t="shared" si="0"/>
        <v/>
      </c>
      <c r="F18" s="10">
        <f t="shared" si="2"/>
        <v>255.87079998554992</v>
      </c>
      <c r="G18" s="10">
        <f>IF(E18=1,SUM(INDEX(F$2:F$146,(B18/A$2)+1,1):INDEX(F$2:F$146,(B18/A$2)+2-A$7,1))/A$5,G19)</f>
        <v>16.046142163523449</v>
      </c>
    </row>
    <row r="19" spans="2:7" x14ac:dyDescent="0.2">
      <c r="B19" s="7">
        <f t="shared" si="1"/>
        <v>340</v>
      </c>
      <c r="C19" s="8">
        <f>Dados!B19</f>
        <v>44593.635833333334</v>
      </c>
      <c r="D19" s="9">
        <f>Dados!J19</f>
        <v>14.078681160062912</v>
      </c>
      <c r="E19" s="5" t="str">
        <f t="shared" si="0"/>
        <v/>
      </c>
      <c r="F19" s="10">
        <f t="shared" si="2"/>
        <v>275.82203890849894</v>
      </c>
      <c r="G19" s="10">
        <f>IF(E19=1,SUM(INDEX(F$2:F$146,(B19/A$2)+1,1):INDEX(F$2:F$146,(B19/A$2)+2-A$7,1))/A$5,G20)</f>
        <v>16.046142163523449</v>
      </c>
    </row>
    <row r="20" spans="2:7" x14ac:dyDescent="0.2">
      <c r="B20" s="7">
        <f t="shared" si="1"/>
        <v>360</v>
      </c>
      <c r="C20" s="8">
        <f>Dados!B20</f>
        <v>44593.649756944447</v>
      </c>
      <c r="D20" s="9">
        <f>Dados!J20</f>
        <v>16.66541648968952</v>
      </c>
      <c r="E20" s="5" t="str">
        <f t="shared" si="0"/>
        <v/>
      </c>
      <c r="F20" s="10">
        <f t="shared" si="2"/>
        <v>307.44097649752433</v>
      </c>
      <c r="G20" s="10">
        <f>IF(E20=1,SUM(INDEX(F$2:F$146,(B20/A$2)+1,1):INDEX(F$2:F$146,(B20/A$2)+2-A$7,1))/A$5,G21)</f>
        <v>16.046142163523449</v>
      </c>
    </row>
    <row r="21" spans="2:7" x14ac:dyDescent="0.2">
      <c r="B21" s="7">
        <f t="shared" si="1"/>
        <v>380</v>
      </c>
      <c r="C21" s="8">
        <f>Dados!B21</f>
        <v>44593.663680555554</v>
      </c>
      <c r="D21" s="9">
        <f>Dados!J21</f>
        <v>13.741642122175591</v>
      </c>
      <c r="E21" s="5" t="str">
        <f t="shared" si="0"/>
        <v/>
      </c>
      <c r="F21" s="10">
        <f t="shared" si="2"/>
        <v>304.07058611865114</v>
      </c>
      <c r="G21" s="10">
        <f>IF(E21=1,SUM(INDEX(F$2:F$146,(B21/A$2)+1,1):INDEX(F$2:F$146,(B21/A$2)+2-A$7,1))/A$5,G22)</f>
        <v>16.046142163523449</v>
      </c>
    </row>
    <row r="22" spans="2:7" x14ac:dyDescent="0.2">
      <c r="B22" s="7">
        <f t="shared" si="1"/>
        <v>400</v>
      </c>
      <c r="C22" s="8">
        <f>Dados!B22</f>
        <v>44593.677604166667</v>
      </c>
      <c r="D22" s="9">
        <f>Dados!J22</f>
        <v>16.777904852022559</v>
      </c>
      <c r="E22" s="5" t="str">
        <f t="shared" si="0"/>
        <v/>
      </c>
      <c r="F22" s="10">
        <f t="shared" si="2"/>
        <v>305.19546974198147</v>
      </c>
      <c r="G22" s="10">
        <f>IF(E22=1,SUM(INDEX(F$2:F$146,(B22/A$2)+1,1):INDEX(F$2:F$146,(B22/A$2)+2-A$7,1))/A$5,G23)</f>
        <v>16.046142163523449</v>
      </c>
    </row>
    <row r="23" spans="2:7" x14ac:dyDescent="0.2">
      <c r="B23" s="7">
        <f t="shared" si="1"/>
        <v>420</v>
      </c>
      <c r="C23" s="8">
        <f>Dados!B23</f>
        <v>44593.691527777781</v>
      </c>
      <c r="D23" s="9">
        <f>Dados!J23</f>
        <v>16.921019439290891</v>
      </c>
      <c r="E23" s="5" t="str">
        <f t="shared" si="0"/>
        <v/>
      </c>
      <c r="F23" s="10">
        <f t="shared" si="2"/>
        <v>336.98924291313449</v>
      </c>
      <c r="G23" s="10">
        <f>IF(E23=1,SUM(INDEX(F$2:F$146,(B23/A$2)+1,1):INDEX(F$2:F$146,(B23/A$2)+2-A$7,1))/A$5,G24)</f>
        <v>16.046142163523449</v>
      </c>
    </row>
    <row r="24" spans="2:7" x14ac:dyDescent="0.2">
      <c r="B24" s="7">
        <f t="shared" si="1"/>
        <v>440</v>
      </c>
      <c r="C24" s="8">
        <f>Dados!B24</f>
        <v>44593.705451388887</v>
      </c>
      <c r="D24" s="9">
        <f>Dados!J24</f>
        <v>15.5718868877204</v>
      </c>
      <c r="E24" s="5" t="str">
        <f t="shared" si="0"/>
        <v/>
      </c>
      <c r="F24" s="10">
        <f t="shared" si="2"/>
        <v>324.92906327011292</v>
      </c>
      <c r="G24" s="10">
        <f>IF(E24=1,SUM(INDEX(F$2:F$146,(B24/A$2)+1,1):INDEX(F$2:F$146,(B24/A$2)+2-A$7,1))/A$5,G25)</f>
        <v>16.046142163523449</v>
      </c>
    </row>
    <row r="25" spans="2:7" x14ac:dyDescent="0.2">
      <c r="B25" s="7">
        <f t="shared" si="1"/>
        <v>460</v>
      </c>
      <c r="C25" s="8">
        <f>Dados!B25</f>
        <v>44593.719375000001</v>
      </c>
      <c r="D25" s="9">
        <f>Dados!J25</f>
        <v>17.070800910102918</v>
      </c>
      <c r="E25" s="5" t="str">
        <f t="shared" si="0"/>
        <v/>
      </c>
      <c r="F25" s="10">
        <f t="shared" si="2"/>
        <v>326.42687797823316</v>
      </c>
      <c r="G25" s="10">
        <f>IF(E25=1,SUM(INDEX(F$2:F$146,(B25/A$2)+1,1):INDEX(F$2:F$146,(B25/A$2)+2-A$7,1))/A$5,G26)</f>
        <v>16.046142163523449</v>
      </c>
    </row>
    <row r="26" spans="2:7" x14ac:dyDescent="0.2">
      <c r="B26" s="7">
        <f t="shared" si="1"/>
        <v>480</v>
      </c>
      <c r="C26" s="8">
        <f>Dados!B26</f>
        <v>44593.733298611114</v>
      </c>
      <c r="D26" s="9">
        <f>Dados!J26</f>
        <v>15.489284037830714</v>
      </c>
      <c r="E26" s="5" t="str">
        <f t="shared" si="0"/>
        <v/>
      </c>
      <c r="F26" s="10">
        <f t="shared" si="2"/>
        <v>325.60084947933632</v>
      </c>
      <c r="G26" s="10">
        <f>IF(E26=1,SUM(INDEX(F$2:F$146,(B26/A$2)+1,1):INDEX(F$2:F$146,(B26/A$2)+2-A$7,1))/A$5,G27)</f>
        <v>16.046142163523449</v>
      </c>
    </row>
    <row r="27" spans="2:7" x14ac:dyDescent="0.2">
      <c r="B27" s="7">
        <f t="shared" si="1"/>
        <v>500</v>
      </c>
      <c r="C27" s="8">
        <f>Dados!B27</f>
        <v>44593.74722222222</v>
      </c>
      <c r="D27" s="9">
        <f>Dados!J27</f>
        <v>18.518338786286566</v>
      </c>
      <c r="E27" s="5" t="str">
        <f t="shared" si="0"/>
        <v/>
      </c>
      <c r="F27" s="10">
        <f t="shared" si="2"/>
        <v>340.07622824117277</v>
      </c>
      <c r="G27" s="10">
        <f>IF(E27=1,SUM(INDEX(F$2:F$146,(B27/A$2)+1,1):INDEX(F$2:F$146,(B27/A$2)+2-A$7,1))/A$5,G28)</f>
        <v>16.046142163523449</v>
      </c>
    </row>
    <row r="28" spans="2:7" x14ac:dyDescent="0.2">
      <c r="B28" s="7">
        <f t="shared" si="1"/>
        <v>520</v>
      </c>
      <c r="C28" s="8">
        <f>Dados!B28</f>
        <v>44593.761145833334</v>
      </c>
      <c r="D28" s="9">
        <f>Dados!J28</f>
        <v>15.287880994683553</v>
      </c>
      <c r="E28" s="5" t="str">
        <f t="shared" si="0"/>
        <v/>
      </c>
      <c r="F28" s="10">
        <f t="shared" si="2"/>
        <v>338.06219780970116</v>
      </c>
      <c r="G28" s="10">
        <f>IF(E28=1,SUM(INDEX(F$2:F$146,(B28/A$2)+1,1):INDEX(F$2:F$146,(B28/A$2)+2-A$7,1))/A$5,G29)</f>
        <v>16.046142163523449</v>
      </c>
    </row>
    <row r="29" spans="2:7" x14ac:dyDescent="0.2">
      <c r="B29" s="7">
        <f t="shared" si="1"/>
        <v>540</v>
      </c>
      <c r="C29" s="8">
        <f>Dados!B29</f>
        <v>44593.775069444448</v>
      </c>
      <c r="D29" s="9">
        <f>Dados!J29</f>
        <v>16.207882405039406</v>
      </c>
      <c r="E29" s="5" t="str">
        <f t="shared" si="0"/>
        <v/>
      </c>
      <c r="F29" s="10">
        <f t="shared" si="2"/>
        <v>314.95763399722961</v>
      </c>
      <c r="G29" s="10">
        <f>IF(E29=1,SUM(INDEX(F$2:F$146,(B29/A$2)+1,1):INDEX(F$2:F$146,(B29/A$2)+2-A$7,1))/A$5,G30)</f>
        <v>16.046142163523449</v>
      </c>
    </row>
    <row r="30" spans="2:7" x14ac:dyDescent="0.2">
      <c r="B30" s="7">
        <f t="shared" si="1"/>
        <v>560</v>
      </c>
      <c r="C30" s="8">
        <f>Dados!B30</f>
        <v>44593.788993055554</v>
      </c>
      <c r="D30" s="9">
        <f>Dados!J30</f>
        <v>14.997128798756338</v>
      </c>
      <c r="E30" s="5" t="str">
        <f t="shared" si="0"/>
        <v/>
      </c>
      <c r="F30" s="10">
        <f t="shared" si="2"/>
        <v>312.05011203795743</v>
      </c>
      <c r="G30" s="10">
        <f>IF(E30=1,SUM(INDEX(F$2:F$146,(B30/A$2)+1,1):INDEX(F$2:F$146,(B30/A$2)+2-A$7,1))/A$5,G31)</f>
        <v>16.046142163523449</v>
      </c>
    </row>
    <row r="31" spans="2:7" x14ac:dyDescent="0.2">
      <c r="B31" s="7">
        <f t="shared" si="1"/>
        <v>580</v>
      </c>
      <c r="C31" s="8">
        <f>Dados!B31</f>
        <v>44593.802916666667</v>
      </c>
      <c r="D31" s="9">
        <f>Dados!J31</f>
        <v>17.347660214813562</v>
      </c>
      <c r="E31" s="5" t="str">
        <f t="shared" si="0"/>
        <v/>
      </c>
      <c r="F31" s="10">
        <f t="shared" si="2"/>
        <v>323.44789013569903</v>
      </c>
      <c r="G31" s="10">
        <f>IF(E31=1,SUM(INDEX(F$2:F$146,(B31/A$2)+1,1):INDEX(F$2:F$146,(B31/A$2)+2-A$7,1))/A$5,G32)</f>
        <v>16.046142163523449</v>
      </c>
    </row>
    <row r="32" spans="2:7" x14ac:dyDescent="0.2">
      <c r="B32" s="7">
        <f t="shared" si="1"/>
        <v>600</v>
      </c>
      <c r="C32" s="8">
        <f>Dados!B32</f>
        <v>44593.816840277781</v>
      </c>
      <c r="D32" s="9">
        <f>Dados!J32</f>
        <v>18.424382830286849</v>
      </c>
      <c r="E32" s="5" t="str">
        <f t="shared" si="0"/>
        <v/>
      </c>
      <c r="F32" s="10">
        <f t="shared" si="2"/>
        <v>357.72043045100412</v>
      </c>
      <c r="G32" s="10">
        <f>IF(E32=1,SUM(INDEX(F$2:F$146,(B32/A$2)+1,1):INDEX(F$2:F$146,(B32/A$2)+2-A$7,1))/A$5,G33)</f>
        <v>16.046142163523449</v>
      </c>
    </row>
    <row r="33" spans="2:7" x14ac:dyDescent="0.2">
      <c r="B33" s="7">
        <f t="shared" si="1"/>
        <v>620</v>
      </c>
      <c r="C33" s="8">
        <f>Dados!B33</f>
        <v>44593.830763888887</v>
      </c>
      <c r="D33" s="9">
        <f>Dados!J33</f>
        <v>15.599092865778951</v>
      </c>
      <c r="E33" s="5" t="str">
        <f t="shared" si="0"/>
        <v/>
      </c>
      <c r="F33" s="10">
        <f t="shared" si="2"/>
        <v>340.23475696065805</v>
      </c>
      <c r="G33" s="10">
        <f>IF(E33=1,SUM(INDEX(F$2:F$146,(B33/A$2)+1,1):INDEX(F$2:F$146,(B33/A$2)+2-A$7,1))/A$5,G34)</f>
        <v>16.046142163523449</v>
      </c>
    </row>
    <row r="34" spans="2:7" x14ac:dyDescent="0.2">
      <c r="B34" s="7">
        <f t="shared" si="1"/>
        <v>640</v>
      </c>
      <c r="C34" s="8">
        <f>Dados!B34</f>
        <v>44593.844675925924</v>
      </c>
      <c r="D34" s="9">
        <f>Dados!J34</f>
        <v>15.977360430930943</v>
      </c>
      <c r="E34" s="5" t="str">
        <f t="shared" si="0"/>
        <v/>
      </c>
      <c r="F34" s="10">
        <f t="shared" si="2"/>
        <v>315.76453296709894</v>
      </c>
      <c r="G34" s="10">
        <f>IF(E34=1,SUM(INDEX(F$2:F$146,(B34/A$2)+1,1):INDEX(F$2:F$146,(B34/A$2)+2-A$7,1))/A$5,G35)</f>
        <v>16.046142163523449</v>
      </c>
    </row>
    <row r="35" spans="2:7" x14ac:dyDescent="0.2">
      <c r="B35" s="7">
        <f t="shared" si="1"/>
        <v>660</v>
      </c>
      <c r="C35" s="8">
        <f>Dados!B35</f>
        <v>44593.858599537038</v>
      </c>
      <c r="D35" s="9">
        <f>Dados!J35</f>
        <v>19.564733336223171</v>
      </c>
      <c r="E35" s="5" t="str">
        <f t="shared" si="0"/>
        <v/>
      </c>
      <c r="F35" s="10">
        <f t="shared" si="2"/>
        <v>355.42093767154114</v>
      </c>
      <c r="G35" s="10">
        <f>IF(E35=1,SUM(INDEX(F$2:F$146,(B35/A$2)+1,1):INDEX(F$2:F$146,(B35/A$2)+2-A$7,1))/A$5,G36)</f>
        <v>16.046142163523449</v>
      </c>
    </row>
    <row r="36" spans="2:7" x14ac:dyDescent="0.2">
      <c r="B36" s="7">
        <f t="shared" si="1"/>
        <v>680</v>
      </c>
      <c r="C36" s="8">
        <f>Dados!B36</f>
        <v>44593.872523148151</v>
      </c>
      <c r="D36" s="9">
        <f>Dados!J36</f>
        <v>15.088559439864934</v>
      </c>
      <c r="E36" s="5" t="str">
        <f t="shared" si="0"/>
        <v/>
      </c>
      <c r="F36" s="10">
        <f t="shared" si="2"/>
        <v>346.53292776088108</v>
      </c>
      <c r="G36" s="10">
        <f>IF(E36=1,SUM(INDEX(F$2:F$146,(B36/A$2)+1,1):INDEX(F$2:F$146,(B36/A$2)+2-A$7,1))/A$5,G37)</f>
        <v>16.046142163523449</v>
      </c>
    </row>
    <row r="37" spans="2:7" x14ac:dyDescent="0.2">
      <c r="B37" s="7">
        <f t="shared" si="1"/>
        <v>700</v>
      </c>
      <c r="C37" s="8">
        <f>Dados!B37</f>
        <v>44593.886446759258</v>
      </c>
      <c r="D37" s="9">
        <f>Dados!J37</f>
        <v>18.474529760488469</v>
      </c>
      <c r="E37" s="5" t="str">
        <f t="shared" si="0"/>
        <v/>
      </c>
      <c r="F37" s="10">
        <f t="shared" si="2"/>
        <v>335.63089200353403</v>
      </c>
      <c r="G37" s="10">
        <f>IF(E37=1,SUM(INDEX(F$2:F$146,(B37/A$2)+1,1):INDEX(F$2:F$146,(B37/A$2)+2-A$7,1))/A$5,G38)</f>
        <v>16.046142163523449</v>
      </c>
    </row>
    <row r="38" spans="2:7" x14ac:dyDescent="0.2">
      <c r="B38" s="7">
        <f t="shared" si="1"/>
        <v>720</v>
      </c>
      <c r="C38" s="8">
        <f>Dados!B38</f>
        <v>44593.900370370371</v>
      </c>
      <c r="D38" s="9">
        <f>Dados!J38</f>
        <v>18.241474105973118</v>
      </c>
      <c r="E38" s="5" t="str">
        <f t="shared" si="0"/>
        <v/>
      </c>
      <c r="F38" s="10">
        <f t="shared" si="2"/>
        <v>367.16003866461591</v>
      </c>
      <c r="G38" s="10">
        <f>IF(E38=1,SUM(INDEX(F$2:F$146,(B38/A$2)+1,1):INDEX(F$2:F$146,(B38/A$2)+2-A$7,1))/A$5,G39)</f>
        <v>16.046142163523449</v>
      </c>
    </row>
    <row r="39" spans="2:7" x14ac:dyDescent="0.2">
      <c r="B39" s="7">
        <f t="shared" si="1"/>
        <v>740</v>
      </c>
      <c r="C39" s="8">
        <f>Dados!B39</f>
        <v>44593.914293981485</v>
      </c>
      <c r="D39" s="9">
        <f>Dados!J39</f>
        <v>16.934186280625656</v>
      </c>
      <c r="E39" s="5" t="str">
        <f t="shared" si="0"/>
        <v/>
      </c>
      <c r="F39" s="10">
        <f t="shared" si="2"/>
        <v>351.75660386598781</v>
      </c>
      <c r="G39" s="10">
        <f>IF(E39=1,SUM(INDEX(F$2:F$146,(B39/A$2)+1,1):INDEX(F$2:F$146,(B39/A$2)+2-A$7,1))/A$5,G40)</f>
        <v>16.046142163523449</v>
      </c>
    </row>
    <row r="40" spans="2:7" x14ac:dyDescent="0.2">
      <c r="B40" s="7">
        <f t="shared" si="1"/>
        <v>760</v>
      </c>
      <c r="C40" s="8">
        <f>Dados!B40</f>
        <v>44593.928217592591</v>
      </c>
      <c r="D40" s="9">
        <f>Dados!J40</f>
        <v>15.188161309559677</v>
      </c>
      <c r="E40" s="5" t="str">
        <f t="shared" si="0"/>
        <v/>
      </c>
      <c r="F40" s="10">
        <f t="shared" si="2"/>
        <v>321.22347590185336</v>
      </c>
      <c r="G40" s="10">
        <f>IF(E40=1,SUM(INDEX(F$2:F$146,(B40/A$2)+1,1):INDEX(F$2:F$146,(B40/A$2)+2-A$7,1))/A$5,G41)</f>
        <v>16.046142163523449</v>
      </c>
    </row>
    <row r="41" spans="2:7" x14ac:dyDescent="0.2">
      <c r="B41" s="7">
        <f t="shared" si="1"/>
        <v>780</v>
      </c>
      <c r="C41" s="8">
        <f>Dados!B41</f>
        <v>44593.942141203705</v>
      </c>
      <c r="D41" s="9">
        <f>Dados!J41</f>
        <v>14.112956824700266</v>
      </c>
      <c r="E41" s="5" t="str">
        <f t="shared" si="0"/>
        <v/>
      </c>
      <c r="F41" s="10">
        <f t="shared" si="2"/>
        <v>293.01118134259946</v>
      </c>
      <c r="G41" s="10">
        <f>IF(E41=1,SUM(INDEX(F$2:F$146,(B41/A$2)+1,1):INDEX(F$2:F$146,(B41/A$2)+2-A$7,1))/A$5,G42)</f>
        <v>16.046142163523449</v>
      </c>
    </row>
    <row r="42" spans="2:7" x14ac:dyDescent="0.2">
      <c r="B42" s="7">
        <f t="shared" si="1"/>
        <v>800</v>
      </c>
      <c r="C42" s="8">
        <f>Dados!B42</f>
        <v>44593.956064814818</v>
      </c>
      <c r="D42" s="9">
        <f>Dados!J42</f>
        <v>18.179176026448939</v>
      </c>
      <c r="E42" s="5" t="str">
        <f t="shared" si="0"/>
        <v/>
      </c>
      <c r="F42" s="10">
        <f t="shared" si="2"/>
        <v>322.92132851149205</v>
      </c>
      <c r="G42" s="10">
        <f>IF(E42=1,SUM(INDEX(F$2:F$146,(B42/A$2)+1,1):INDEX(F$2:F$146,(B42/A$2)+2-A$7,1))/A$5,G43)</f>
        <v>16.046142163523449</v>
      </c>
    </row>
    <row r="43" spans="2:7" x14ac:dyDescent="0.2">
      <c r="B43" s="7">
        <f t="shared" si="1"/>
        <v>820</v>
      </c>
      <c r="C43" s="8">
        <f>Dados!B43</f>
        <v>44593.969976851855</v>
      </c>
      <c r="D43" s="9">
        <f>Dados!J43</f>
        <v>13.475744223437276</v>
      </c>
      <c r="E43" s="5" t="str">
        <f t="shared" si="0"/>
        <v/>
      </c>
      <c r="F43" s="10">
        <f t="shared" si="2"/>
        <v>316.5492024988622</v>
      </c>
      <c r="G43" s="10">
        <f>IF(E43=1,SUM(INDEX(F$2:F$146,(B43/A$2)+1,1):INDEX(F$2:F$146,(B43/A$2)+2-A$7,1))/A$5,G44)</f>
        <v>16.046142163523449</v>
      </c>
    </row>
    <row r="44" spans="2:7" x14ac:dyDescent="0.2">
      <c r="B44" s="7">
        <f t="shared" si="1"/>
        <v>840</v>
      </c>
      <c r="C44" s="8">
        <f>Dados!B44</f>
        <v>44593.983900462961</v>
      </c>
      <c r="D44" s="9">
        <f>Dados!J44</f>
        <v>14.443971898525723</v>
      </c>
      <c r="E44" s="5" t="str">
        <f t="shared" si="0"/>
        <v/>
      </c>
      <c r="F44" s="10">
        <f t="shared" si="2"/>
        <v>279.19716121963</v>
      </c>
      <c r="G44" s="10">
        <f>IF(E44=1,SUM(INDEX(F$2:F$146,(B44/A$2)+1,1):INDEX(F$2:F$146,(B44/A$2)+2-A$7,1))/A$5,G45)</f>
        <v>16.046142163523449</v>
      </c>
    </row>
    <row r="45" spans="2:7" x14ac:dyDescent="0.2">
      <c r="B45" s="7">
        <f t="shared" si="1"/>
        <v>860</v>
      </c>
      <c r="C45" s="8">
        <f>Dados!B45</f>
        <v>44593.997824074075</v>
      </c>
      <c r="D45" s="9">
        <f>Dados!J45</f>
        <v>17.884983747302634</v>
      </c>
      <c r="E45" s="5" t="str">
        <f t="shared" si="0"/>
        <v/>
      </c>
      <c r="F45" s="10">
        <f t="shared" si="2"/>
        <v>323.28955645828358</v>
      </c>
      <c r="G45" s="10">
        <f>IF(E45=1,SUM(INDEX(F$2:F$146,(B45/A$2)+1,1):INDEX(F$2:F$146,(B45/A$2)+2-A$7,1))/A$5,G46)</f>
        <v>16.046142163523449</v>
      </c>
    </row>
    <row r="46" spans="2:7" x14ac:dyDescent="0.2">
      <c r="B46" s="7">
        <f t="shared" si="1"/>
        <v>880</v>
      </c>
      <c r="C46" s="8">
        <f>Dados!B46</f>
        <v>44594.011747685188</v>
      </c>
      <c r="D46" s="9">
        <f>Dados!J46</f>
        <v>16.74929133100304</v>
      </c>
      <c r="E46" s="5" t="str">
        <f t="shared" si="0"/>
        <v/>
      </c>
      <c r="F46" s="10">
        <f t="shared" si="2"/>
        <v>346.34275078305677</v>
      </c>
      <c r="G46" s="10">
        <f>IF(E46=1,SUM(INDEX(F$2:F$146,(B46/A$2)+1,1):INDEX(F$2:F$146,(B46/A$2)+2-A$7,1))/A$5,G47)</f>
        <v>16.046142163523449</v>
      </c>
    </row>
    <row r="47" spans="2:7" x14ac:dyDescent="0.2">
      <c r="B47" s="7">
        <f t="shared" si="1"/>
        <v>900</v>
      </c>
      <c r="C47" s="8">
        <f>Dados!B47</f>
        <v>44594.025671296295</v>
      </c>
      <c r="D47" s="9">
        <f>Dados!J47</f>
        <v>15.916401194537251</v>
      </c>
      <c r="E47" s="5" t="str">
        <f t="shared" si="0"/>
        <v/>
      </c>
      <c r="F47" s="10">
        <f t="shared" si="2"/>
        <v>326.65692525540294</v>
      </c>
      <c r="G47" s="10">
        <f>IF(E47=1,SUM(INDEX(F$2:F$146,(B47/A$2)+1,1):INDEX(F$2:F$146,(B47/A$2)+2-A$7,1))/A$5,G48)</f>
        <v>16.046142163523449</v>
      </c>
    </row>
    <row r="48" spans="2:7" x14ac:dyDescent="0.2">
      <c r="B48" s="7">
        <f t="shared" si="1"/>
        <v>920</v>
      </c>
      <c r="C48" s="8">
        <f>Dados!B48</f>
        <v>44594.039594907408</v>
      </c>
      <c r="D48" s="9">
        <f>Dados!J48</f>
        <v>18.528757360223793</v>
      </c>
      <c r="E48" s="5" t="str">
        <f t="shared" si="0"/>
        <v/>
      </c>
      <c r="F48" s="10">
        <f t="shared" si="2"/>
        <v>344.45158554761042</v>
      </c>
      <c r="G48" s="10">
        <f>IF(E48=1,SUM(INDEX(F$2:F$146,(B48/A$2)+1,1):INDEX(F$2:F$146,(B48/A$2)+2-A$7,1))/A$5,G49)</f>
        <v>16.046142163523449</v>
      </c>
    </row>
    <row r="49" spans="2:7" x14ac:dyDescent="0.2">
      <c r="B49" s="7">
        <f t="shared" si="1"/>
        <v>940</v>
      </c>
      <c r="C49" s="8">
        <f>Dados!B49</f>
        <v>44594.053518518522</v>
      </c>
      <c r="D49" s="9">
        <f>Dados!J49</f>
        <v>15.137094657912545</v>
      </c>
      <c r="E49" s="5" t="str">
        <f t="shared" si="0"/>
        <v/>
      </c>
      <c r="F49" s="10">
        <f t="shared" si="2"/>
        <v>336.65852018136331</v>
      </c>
      <c r="G49" s="10">
        <f>IF(E49=1,SUM(INDEX(F$2:F$146,(B49/A$2)+1,1):INDEX(F$2:F$146,(B49/A$2)+2-A$7,1))/A$5,G50)</f>
        <v>16.046142163523449</v>
      </c>
    </row>
    <row r="50" spans="2:7" x14ac:dyDescent="0.2">
      <c r="B50" s="7">
        <f t="shared" si="1"/>
        <v>960</v>
      </c>
      <c r="C50" s="8">
        <f>Dados!B50</f>
        <v>44594.067442129628</v>
      </c>
      <c r="D50" s="9">
        <f>Dados!J50</f>
        <v>13.122274783355705</v>
      </c>
      <c r="E50" s="5" t="str">
        <f t="shared" si="0"/>
        <v/>
      </c>
      <c r="F50" s="10">
        <f t="shared" si="2"/>
        <v>282.59369441268245</v>
      </c>
      <c r="G50" s="10">
        <f>IF(E50=1,SUM(INDEX(F$2:F$146,(B50/A$2)+1,1):INDEX(F$2:F$146,(B50/A$2)+2-A$7,1))/A$5,G51)</f>
        <v>16.046142163523449</v>
      </c>
    </row>
    <row r="51" spans="2:7" x14ac:dyDescent="0.2">
      <c r="B51" s="7">
        <f t="shared" si="1"/>
        <v>980</v>
      </c>
      <c r="C51" s="8">
        <f>Dados!B51</f>
        <v>44594.081365740742</v>
      </c>
      <c r="D51" s="9">
        <f>Dados!J51</f>
        <v>15.162270473853058</v>
      </c>
      <c r="E51" s="5" t="str">
        <f t="shared" si="0"/>
        <v/>
      </c>
      <c r="F51" s="10">
        <f t="shared" si="2"/>
        <v>282.84545257208765</v>
      </c>
      <c r="G51" s="10">
        <f>IF(E51=1,SUM(INDEX(F$2:F$146,(B51/A$2)+1,1):INDEX(F$2:F$146,(B51/A$2)+2-A$7,1))/A$5,G52)</f>
        <v>16.046142163523449</v>
      </c>
    </row>
    <row r="52" spans="2:7" x14ac:dyDescent="0.2">
      <c r="B52" s="7">
        <f t="shared" si="1"/>
        <v>1000</v>
      </c>
      <c r="C52" s="8">
        <f>Dados!B52</f>
        <v>44594.095289351855</v>
      </c>
      <c r="D52" s="9">
        <f>Dados!J52</f>
        <v>12.563551645553238</v>
      </c>
      <c r="E52" s="5" t="str">
        <f t="shared" si="0"/>
        <v/>
      </c>
      <c r="F52" s="10">
        <f t="shared" si="2"/>
        <v>277.25822119406297</v>
      </c>
      <c r="G52" s="10">
        <f>IF(E52=1,SUM(INDEX(F$2:F$146,(B52/A$2)+1,1):INDEX(F$2:F$146,(B52/A$2)+2-A$7,1))/A$5,G53)</f>
        <v>16.046142163523449</v>
      </c>
    </row>
    <row r="53" spans="2:7" x14ac:dyDescent="0.2">
      <c r="B53" s="7">
        <f t="shared" si="1"/>
        <v>1020</v>
      </c>
      <c r="C53" s="8">
        <f>Dados!B53</f>
        <v>44594.109201388892</v>
      </c>
      <c r="D53" s="9">
        <f>Dados!J53</f>
        <v>16.455349015267426</v>
      </c>
      <c r="E53" s="5" t="str">
        <f t="shared" si="0"/>
        <v/>
      </c>
      <c r="F53" s="10">
        <f t="shared" si="2"/>
        <v>290.18900660820663</v>
      </c>
      <c r="G53" s="10">
        <f>IF(E53=1,SUM(INDEX(F$2:F$146,(B53/A$2)+1,1):INDEX(F$2:F$146,(B53/A$2)+2-A$7,1))/A$5,G54)</f>
        <v>16.046142163523449</v>
      </c>
    </row>
    <row r="54" spans="2:7" x14ac:dyDescent="0.2">
      <c r="B54" s="7">
        <f t="shared" si="1"/>
        <v>1040</v>
      </c>
      <c r="C54" s="8">
        <f>Dados!B54</f>
        <v>44594.123124999998</v>
      </c>
      <c r="D54" s="9">
        <f>Dados!J54</f>
        <v>18.806661569132924</v>
      </c>
      <c r="E54" s="5" t="str">
        <f t="shared" si="0"/>
        <v/>
      </c>
      <c r="F54" s="10">
        <f t="shared" si="2"/>
        <v>352.62010584400349</v>
      </c>
      <c r="G54" s="10">
        <f>IF(E54=1,SUM(INDEX(F$2:F$146,(B54/A$2)+1,1):INDEX(F$2:F$146,(B54/A$2)+2-A$7,1))/A$5,G55)</f>
        <v>16.046142163523449</v>
      </c>
    </row>
    <row r="55" spans="2:7" x14ac:dyDescent="0.2">
      <c r="B55" s="7">
        <f t="shared" si="1"/>
        <v>1060</v>
      </c>
      <c r="C55" s="8">
        <f>Dados!B55</f>
        <v>44594.137048611112</v>
      </c>
      <c r="D55" s="9">
        <f>Dados!J55</f>
        <v>16.198318646818926</v>
      </c>
      <c r="E55" s="5" t="str">
        <f t="shared" si="0"/>
        <v/>
      </c>
      <c r="F55" s="10">
        <f t="shared" si="2"/>
        <v>350.04980215951844</v>
      </c>
      <c r="G55" s="10">
        <f>IF(E55=1,SUM(INDEX(F$2:F$146,(B55/A$2)+1,1):INDEX(F$2:F$146,(B55/A$2)+2-A$7,1))/A$5,G56)</f>
        <v>16.046142163523449</v>
      </c>
    </row>
    <row r="56" spans="2:7" x14ac:dyDescent="0.2">
      <c r="B56" s="7">
        <f t="shared" si="1"/>
        <v>1080</v>
      </c>
      <c r="C56" s="8">
        <f>Dados!B56</f>
        <v>44594.150972222225</v>
      </c>
      <c r="D56" s="9">
        <f>Dados!J56</f>
        <v>18.166903524112982</v>
      </c>
      <c r="E56" s="5" t="str">
        <f t="shared" si="0"/>
        <v/>
      </c>
      <c r="F56" s="10">
        <f t="shared" si="2"/>
        <v>343.65222170931906</v>
      </c>
      <c r="G56" s="10">
        <f>IF(E56=1,SUM(INDEX(F$2:F$146,(B56/A$2)+1,1):INDEX(F$2:F$146,(B56/A$2)+2-A$7,1))/A$5,G57)</f>
        <v>16.046142163523449</v>
      </c>
    </row>
    <row r="57" spans="2:7" x14ac:dyDescent="0.2">
      <c r="B57" s="7">
        <f t="shared" si="1"/>
        <v>1100</v>
      </c>
      <c r="C57" s="8">
        <f>Dados!B57</f>
        <v>44594.164895833332</v>
      </c>
      <c r="D57" s="9">
        <f>Dados!J57</f>
        <v>16.229761712305073</v>
      </c>
      <c r="E57" s="5" t="str">
        <f t="shared" si="0"/>
        <v/>
      </c>
      <c r="F57" s="10">
        <f t="shared" si="2"/>
        <v>343.96665236418062</v>
      </c>
      <c r="G57" s="10">
        <f>IF(E57=1,SUM(INDEX(F$2:F$146,(B57/A$2)+1,1):INDEX(F$2:F$146,(B57/A$2)+2-A$7,1))/A$5,G58)</f>
        <v>16.046142163523449</v>
      </c>
    </row>
    <row r="58" spans="2:7" x14ac:dyDescent="0.2">
      <c r="B58" s="7">
        <f t="shared" si="1"/>
        <v>1120</v>
      </c>
      <c r="C58" s="8">
        <f>Dados!B58</f>
        <v>44594.178819444445</v>
      </c>
      <c r="D58" s="9">
        <f>Dados!J58</f>
        <v>12.359659751590085</v>
      </c>
      <c r="E58" s="5" t="str">
        <f t="shared" si="0"/>
        <v/>
      </c>
      <c r="F58" s="10">
        <f t="shared" si="2"/>
        <v>285.89421463895155</v>
      </c>
      <c r="G58" s="10">
        <f>IF(E58=1,SUM(INDEX(F$2:F$146,(B58/A$2)+1,1):INDEX(F$2:F$146,(B58/A$2)+2-A$7,1))/A$5,G59)</f>
        <v>16.046142163523449</v>
      </c>
    </row>
    <row r="59" spans="2:7" x14ac:dyDescent="0.2">
      <c r="B59" s="7">
        <f t="shared" si="1"/>
        <v>1140</v>
      </c>
      <c r="C59" s="8">
        <f>Dados!B59</f>
        <v>44594.192743055559</v>
      </c>
      <c r="D59" s="9">
        <f>Dados!J59</f>
        <v>12.514616198944417</v>
      </c>
      <c r="E59" s="5" t="str">
        <f t="shared" si="0"/>
        <v/>
      </c>
      <c r="F59" s="10">
        <f t="shared" si="2"/>
        <v>248.74275950534502</v>
      </c>
      <c r="G59" s="10">
        <f>IF(E59=1,SUM(INDEX(F$2:F$146,(B59/A$2)+1,1):INDEX(F$2:F$146,(B59/A$2)+2-A$7,1))/A$5,G60)</f>
        <v>16.046142163523449</v>
      </c>
    </row>
    <row r="60" spans="2:7" x14ac:dyDescent="0.2">
      <c r="B60" s="7">
        <f t="shared" si="1"/>
        <v>1160</v>
      </c>
      <c r="C60" s="8">
        <f>Dados!B60</f>
        <v>44594.206666666665</v>
      </c>
      <c r="D60" s="9">
        <f>Dados!J60</f>
        <v>16.680990697705166</v>
      </c>
      <c r="E60" s="5" t="str">
        <f t="shared" si="0"/>
        <v/>
      </c>
      <c r="F60" s="10">
        <f t="shared" si="2"/>
        <v>291.95606896649582</v>
      </c>
      <c r="G60" s="10">
        <f>IF(E60=1,SUM(INDEX(F$2:F$146,(B60/A$2)+1,1):INDEX(F$2:F$146,(B60/A$2)+2-A$7,1))/A$5,G61)</f>
        <v>16.046142163523449</v>
      </c>
    </row>
    <row r="61" spans="2:7" x14ac:dyDescent="0.2">
      <c r="B61" s="7">
        <f t="shared" si="1"/>
        <v>1180</v>
      </c>
      <c r="C61" s="8">
        <f>Dados!B61</f>
        <v>44594.220590277779</v>
      </c>
      <c r="D61" s="9">
        <f>Dados!J61</f>
        <v>16.241796264401092</v>
      </c>
      <c r="E61" s="5" t="str">
        <f t="shared" si="0"/>
        <v/>
      </c>
      <c r="F61" s="10">
        <f t="shared" si="2"/>
        <v>329.22786962106261</v>
      </c>
      <c r="G61" s="10">
        <f>IF(E61=1,SUM(INDEX(F$2:F$146,(B61/A$2)+1,1):INDEX(F$2:F$146,(B61/A$2)+2-A$7,1))/A$5,G62)</f>
        <v>16.046142163523449</v>
      </c>
    </row>
    <row r="62" spans="2:7" x14ac:dyDescent="0.2">
      <c r="B62" s="7">
        <f t="shared" si="1"/>
        <v>1200</v>
      </c>
      <c r="C62" s="8">
        <f>Dados!B62</f>
        <v>44594.234513888892</v>
      </c>
      <c r="D62" s="9">
        <f>Dados!J62</f>
        <v>15.106239831647448</v>
      </c>
      <c r="E62" s="5" t="str">
        <f t="shared" si="0"/>
        <v/>
      </c>
      <c r="F62" s="10">
        <f t="shared" si="2"/>
        <v>313.48036096048537</v>
      </c>
      <c r="G62" s="10">
        <f>IF(E62=1,SUM(INDEX(F$2:F$146,(B62/A$2)+1,1):INDEX(F$2:F$146,(B62/A$2)+2-A$7,1))/A$5,G63)</f>
        <v>16.046142163523449</v>
      </c>
    </row>
    <row r="63" spans="2:7" x14ac:dyDescent="0.2">
      <c r="B63" s="7">
        <f t="shared" si="1"/>
        <v>1220</v>
      </c>
      <c r="C63" s="8">
        <f>Dados!B63</f>
        <v>44594.248437499999</v>
      </c>
      <c r="D63" s="9">
        <f>Dados!J63</f>
        <v>14.401092249707004</v>
      </c>
      <c r="E63" s="5" t="str">
        <f t="shared" si="0"/>
        <v/>
      </c>
      <c r="F63" s="10">
        <f t="shared" si="2"/>
        <v>295.07332081354451</v>
      </c>
      <c r="G63" s="10">
        <f>IF(E63=1,SUM(INDEX(F$2:F$146,(B63/A$2)+1,1):INDEX(F$2:F$146,(B63/A$2)+2-A$7,1))/A$5,G64)</f>
        <v>16.046142163523449</v>
      </c>
    </row>
    <row r="64" spans="2:7" x14ac:dyDescent="0.2">
      <c r="B64" s="7">
        <f t="shared" si="1"/>
        <v>1240</v>
      </c>
      <c r="C64" s="8">
        <f>Dados!B64</f>
        <v>44594.262349537035</v>
      </c>
      <c r="D64" s="9">
        <f>Dados!J64</f>
        <v>18.599249064045939</v>
      </c>
      <c r="E64" s="5" t="str">
        <f t="shared" si="0"/>
        <v/>
      </c>
      <c r="F64" s="10">
        <f t="shared" si="2"/>
        <v>330.00341313752938</v>
      </c>
      <c r="G64" s="10">
        <f>IF(E64=1,SUM(INDEX(F$2:F$146,(B64/A$2)+1,1):INDEX(F$2:F$146,(B64/A$2)+2-A$7,1))/A$5,G65)</f>
        <v>16.046142163523449</v>
      </c>
    </row>
    <row r="65" spans="2:7" x14ac:dyDescent="0.2">
      <c r="B65" s="7">
        <f t="shared" si="1"/>
        <v>1260</v>
      </c>
      <c r="C65" s="8">
        <f>Dados!B65</f>
        <v>44594.276273148149</v>
      </c>
      <c r="D65" s="9">
        <f>Dados!J65</f>
        <v>14.824179989134315</v>
      </c>
      <c r="E65" s="5" t="str">
        <f t="shared" si="0"/>
        <v/>
      </c>
      <c r="F65" s="10">
        <f t="shared" si="2"/>
        <v>334.23429053180257</v>
      </c>
      <c r="G65" s="10">
        <f>IF(E65=1,SUM(INDEX(F$2:F$146,(B65/A$2)+1,1):INDEX(F$2:F$146,(B65/A$2)+2-A$7,1))/A$5,G66)</f>
        <v>16.046142163523449</v>
      </c>
    </row>
    <row r="66" spans="2:7" x14ac:dyDescent="0.2">
      <c r="B66" s="7">
        <f t="shared" si="1"/>
        <v>1280</v>
      </c>
      <c r="C66" s="8">
        <f>Dados!B66</f>
        <v>44594.290196759262</v>
      </c>
      <c r="D66" s="9">
        <f>Dados!J66</f>
        <v>20.585807559290348</v>
      </c>
      <c r="E66" s="5" t="str">
        <f t="shared" si="0"/>
        <v/>
      </c>
      <c r="F66" s="10">
        <f t="shared" si="2"/>
        <v>354.0998754842467</v>
      </c>
      <c r="G66" s="10">
        <f>IF(E66=1,SUM(INDEX(F$2:F$146,(B66/A$2)+1,1):INDEX(F$2:F$146,(B66/A$2)+2-A$7,1))/A$5,G67)</f>
        <v>16.046142163523449</v>
      </c>
    </row>
    <row r="67" spans="2:7" x14ac:dyDescent="0.2">
      <c r="B67" s="7">
        <f t="shared" si="1"/>
        <v>1300</v>
      </c>
      <c r="C67" s="8">
        <f>Dados!B67</f>
        <v>44594.304120370369</v>
      </c>
      <c r="D67" s="9">
        <f>Dados!J67</f>
        <v>16.139419027230161</v>
      </c>
      <c r="E67" s="5" t="str">
        <f t="shared" ref="E67:E130" si="3">IF(ROUND(B67/A$5,0)=B67/A$5,1,"")</f>
        <v/>
      </c>
      <c r="F67" s="10">
        <f t="shared" si="2"/>
        <v>367.25226586520506</v>
      </c>
      <c r="G67" s="10">
        <f>IF(E67=1,SUM(INDEX(F$2:F$146,(B67/A$2)+1,1):INDEX(F$2:F$146,(B67/A$2)+2-A$7,1))/A$5,G68)</f>
        <v>16.046142163523449</v>
      </c>
    </row>
    <row r="68" spans="2:7" x14ac:dyDescent="0.2">
      <c r="B68" s="7">
        <f t="shared" ref="B68:B131" si="4">B67+ROUND((C68-C67)*60*24,0)</f>
        <v>1320</v>
      </c>
      <c r="C68" s="8">
        <f>Dados!B68</f>
        <v>44594.318043981482</v>
      </c>
      <c r="D68" s="9">
        <f>Dados!J68</f>
        <v>16.341830188866485</v>
      </c>
      <c r="E68" s="5" t="str">
        <f t="shared" si="3"/>
        <v/>
      </c>
      <c r="F68" s="10">
        <f t="shared" si="2"/>
        <v>324.81249216096643</v>
      </c>
      <c r="G68" s="10">
        <f>IF(E68=1,SUM(INDEX(F$2:F$146,(B68/A$2)+1,1):INDEX(F$2:F$146,(B68/A$2)+2-A$7,1))/A$5,G69)</f>
        <v>16.046142163523449</v>
      </c>
    </row>
    <row r="69" spans="2:7" x14ac:dyDescent="0.2">
      <c r="B69" s="7">
        <f t="shared" si="4"/>
        <v>1340</v>
      </c>
      <c r="C69" s="8">
        <f>Dados!B69</f>
        <v>44594.331967592596</v>
      </c>
      <c r="D69" s="9">
        <f>Dados!J69</f>
        <v>15.834578376610514</v>
      </c>
      <c r="E69" s="5" t="str">
        <f t="shared" si="3"/>
        <v/>
      </c>
      <c r="F69" s="10">
        <f t="shared" ref="F69:F132" si="5">0.5*(D69+D68)*A$2</f>
        <v>321.76408565476999</v>
      </c>
      <c r="G69" s="10">
        <f>IF(E69=1,SUM(INDEX(F$2:F$146,(B69/A$2)+1,1):INDEX(F$2:F$146,(B69/A$2)+2-A$7,1))/A$5,G70)</f>
        <v>16.046142163523449</v>
      </c>
    </row>
    <row r="70" spans="2:7" x14ac:dyDescent="0.2">
      <c r="B70" s="7">
        <f t="shared" si="4"/>
        <v>1360</v>
      </c>
      <c r="C70" s="8">
        <f>Dados!B70</f>
        <v>44594.345891203702</v>
      </c>
      <c r="D70" s="9">
        <f>Dados!J70</f>
        <v>17.366875169597126</v>
      </c>
      <c r="E70" s="5" t="str">
        <f t="shared" si="3"/>
        <v/>
      </c>
      <c r="F70" s="10">
        <f t="shared" si="5"/>
        <v>332.01453546207637</v>
      </c>
      <c r="G70" s="10">
        <f>IF(E70=1,SUM(INDEX(F$2:F$146,(B70/A$2)+1,1):INDEX(F$2:F$146,(B70/A$2)+2-A$7,1))/A$5,G71)</f>
        <v>16.046142163523449</v>
      </c>
    </row>
    <row r="71" spans="2:7" x14ac:dyDescent="0.2">
      <c r="B71" s="7">
        <f t="shared" si="4"/>
        <v>1380</v>
      </c>
      <c r="C71" s="8">
        <f>Dados!B71</f>
        <v>44594.359814814816</v>
      </c>
      <c r="D71" s="9">
        <f>Dados!J71</f>
        <v>13.996520852079644</v>
      </c>
      <c r="E71" s="5" t="str">
        <f t="shared" si="3"/>
        <v/>
      </c>
      <c r="F71" s="10">
        <f t="shared" si="5"/>
        <v>313.63396021676772</v>
      </c>
      <c r="G71" s="10">
        <f>IF(E71=1,SUM(INDEX(F$2:F$146,(B71/A$2)+1,1):INDEX(F$2:F$146,(B71/A$2)+2-A$7,1))/A$5,G72)</f>
        <v>16.046142163523449</v>
      </c>
    </row>
    <row r="72" spans="2:7" x14ac:dyDescent="0.2">
      <c r="B72" s="7">
        <f t="shared" si="4"/>
        <v>1400</v>
      </c>
      <c r="C72" s="8">
        <f>Dados!B72</f>
        <v>44594.373738425929</v>
      </c>
      <c r="D72" s="9">
        <f>Dados!J72</f>
        <v>15.968456013671815</v>
      </c>
      <c r="E72" s="5" t="str">
        <f t="shared" si="3"/>
        <v/>
      </c>
      <c r="F72" s="10">
        <f t="shared" si="5"/>
        <v>299.64976865751458</v>
      </c>
      <c r="G72" s="10">
        <f>IF(E72=1,SUM(INDEX(F$2:F$146,(B72/A$2)+1,1):INDEX(F$2:F$146,(B72/A$2)+2-A$7,1))/A$5,G73)</f>
        <v>16.046142163523449</v>
      </c>
    </row>
    <row r="73" spans="2:7" x14ac:dyDescent="0.2">
      <c r="B73" s="7">
        <f t="shared" si="4"/>
        <v>1420</v>
      </c>
      <c r="C73" s="8">
        <f>Dados!B73</f>
        <v>44594.387662037036</v>
      </c>
      <c r="D73" s="9">
        <f>Dados!J73</f>
        <v>15.511331706195788</v>
      </c>
      <c r="E73" s="5" t="str">
        <f t="shared" si="3"/>
        <v/>
      </c>
      <c r="F73" s="10">
        <f t="shared" si="5"/>
        <v>314.79787719867602</v>
      </c>
      <c r="G73" s="10">
        <f>IF(E73=1,SUM(INDEX(F$2:F$146,(B73/A$2)+1,1):INDEX(F$2:F$146,(B73/A$2)+2-A$7,1))/A$5,G74)</f>
        <v>16.046142163523449</v>
      </c>
    </row>
    <row r="74" spans="2:7" x14ac:dyDescent="0.2">
      <c r="B74" s="7">
        <f t="shared" si="4"/>
        <v>1440</v>
      </c>
      <c r="C74" s="8">
        <f>Dados!B74</f>
        <v>44594.401585648149</v>
      </c>
      <c r="D74" s="9">
        <f>Dados!J74</f>
        <v>13.552398903578256</v>
      </c>
      <c r="E74" s="5">
        <f t="shared" si="3"/>
        <v>1</v>
      </c>
      <c r="F74" s="10">
        <f t="shared" si="5"/>
        <v>290.63730609774046</v>
      </c>
      <c r="G74" s="10">
        <f>IF(E74=1,SUM(INDEX(F$2:F$146,(B74/A$2)+1,1):INDEX(F$2:F$146,(B74/A$2)+2-A$7,1))/A$5,G75)</f>
        <v>16.046142163523449</v>
      </c>
    </row>
    <row r="75" spans="2:7" x14ac:dyDescent="0.2">
      <c r="B75" s="7">
        <f t="shared" si="4"/>
        <v>1460</v>
      </c>
      <c r="C75" s="8">
        <f>Dados!B75</f>
        <v>44594.415509259263</v>
      </c>
      <c r="D75" s="9">
        <f>Dados!J75</f>
        <v>13.20787831060221</v>
      </c>
      <c r="E75" s="5" t="str">
        <f t="shared" si="3"/>
        <v/>
      </c>
      <c r="F75" s="10">
        <f t="shared" si="5"/>
        <v>267.60277214180468</v>
      </c>
      <c r="G75" s="10">
        <f>IF(E75=1,SUM(INDEX(F$2:F$146,(B75/A$2)+1,1):INDEX(F$2:F$146,(B75/A$2)+2-A$7,1))/A$5,G76)</f>
        <v>16.037620020166464</v>
      </c>
    </row>
    <row r="76" spans="2:7" x14ac:dyDescent="0.2">
      <c r="B76" s="7">
        <f t="shared" si="4"/>
        <v>1480</v>
      </c>
      <c r="C76" s="8">
        <f>Dados!B76</f>
        <v>44594.429432870369</v>
      </c>
      <c r="D76" s="9">
        <f>Dados!J76</f>
        <v>16.444703827319426</v>
      </c>
      <c r="E76" s="5" t="str">
        <f t="shared" si="3"/>
        <v/>
      </c>
      <c r="F76" s="10">
        <f t="shared" si="5"/>
        <v>296.52582137921632</v>
      </c>
      <c r="G76" s="10">
        <f>IF(E76=1,SUM(INDEX(F$2:F$146,(B76/A$2)+1,1):INDEX(F$2:F$146,(B76/A$2)+2-A$7,1))/A$5,G77)</f>
        <v>16.037620020166464</v>
      </c>
    </row>
    <row r="77" spans="2:7" x14ac:dyDescent="0.2">
      <c r="B77" s="7">
        <f t="shared" si="4"/>
        <v>1500</v>
      </c>
      <c r="C77" s="8">
        <f>Dados!B77</f>
        <v>44594.443344907406</v>
      </c>
      <c r="D77" s="9">
        <f>Dados!J77</f>
        <v>17.659094081799115</v>
      </c>
      <c r="E77" s="5" t="str">
        <f t="shared" si="3"/>
        <v/>
      </c>
      <c r="F77" s="10">
        <f t="shared" si="5"/>
        <v>341.03797909118543</v>
      </c>
      <c r="G77" s="10">
        <f>IF(E77=1,SUM(INDEX(F$2:F$146,(B77/A$2)+1,1):INDEX(F$2:F$146,(B77/A$2)+2-A$7,1))/A$5,G78)</f>
        <v>16.037620020166464</v>
      </c>
    </row>
    <row r="78" spans="2:7" x14ac:dyDescent="0.2">
      <c r="B78" s="7">
        <f t="shared" si="4"/>
        <v>1520</v>
      </c>
      <c r="C78" s="8">
        <f>Dados!B78</f>
        <v>44594.457268518519</v>
      </c>
      <c r="D78" s="9">
        <f>Dados!J78</f>
        <v>12.640930984525683</v>
      </c>
      <c r="E78" s="5" t="str">
        <f t="shared" si="3"/>
        <v/>
      </c>
      <c r="F78" s="10">
        <f t="shared" si="5"/>
        <v>303.00025066324798</v>
      </c>
      <c r="G78" s="10">
        <f>IF(E78=1,SUM(INDEX(F$2:F$146,(B78/A$2)+1,1):INDEX(F$2:F$146,(B78/A$2)+2-A$7,1))/A$5,G79)</f>
        <v>16.037620020166464</v>
      </c>
    </row>
    <row r="79" spans="2:7" x14ac:dyDescent="0.2">
      <c r="B79" s="7">
        <f t="shared" si="4"/>
        <v>1540</v>
      </c>
      <c r="C79" s="8">
        <f>Dados!B79</f>
        <v>44594.471192129633</v>
      </c>
      <c r="D79" s="9">
        <f>Dados!J79</f>
        <v>19.08584282118553</v>
      </c>
      <c r="E79" s="5" t="str">
        <f t="shared" si="3"/>
        <v/>
      </c>
      <c r="F79" s="10">
        <f t="shared" si="5"/>
        <v>317.26773805711213</v>
      </c>
      <c r="G79" s="10">
        <f>IF(E79=1,SUM(INDEX(F$2:F$146,(B79/A$2)+1,1):INDEX(F$2:F$146,(B79/A$2)+2-A$7,1))/A$5,G80)</f>
        <v>16.037620020166464</v>
      </c>
    </row>
    <row r="80" spans="2:7" x14ac:dyDescent="0.2">
      <c r="B80" s="7">
        <f t="shared" si="4"/>
        <v>1560</v>
      </c>
      <c r="C80" s="8">
        <f>Dados!B80</f>
        <v>44594.485115740739</v>
      </c>
      <c r="D80" s="9">
        <f>Dados!J80</f>
        <v>14.981641316356665</v>
      </c>
      <c r="E80" s="5" t="str">
        <f t="shared" si="3"/>
        <v/>
      </c>
      <c r="F80" s="10">
        <f t="shared" si="5"/>
        <v>340.67484137542192</v>
      </c>
      <c r="G80" s="10">
        <f>IF(E80=1,SUM(INDEX(F$2:F$146,(B80/A$2)+1,1):INDEX(F$2:F$146,(B80/A$2)+2-A$7,1))/A$5,G81)</f>
        <v>16.037620020166464</v>
      </c>
    </row>
    <row r="81" spans="2:7" x14ac:dyDescent="0.2">
      <c r="B81" s="7">
        <f t="shared" si="4"/>
        <v>1580</v>
      </c>
      <c r="C81" s="8">
        <f>Dados!B81</f>
        <v>44594.499039351853</v>
      </c>
      <c r="D81" s="9">
        <f>Dados!J81</f>
        <v>14.85204668069956</v>
      </c>
      <c r="E81" s="5" t="str">
        <f t="shared" si="3"/>
        <v/>
      </c>
      <c r="F81" s="10">
        <f t="shared" si="5"/>
        <v>298.33687997056222</v>
      </c>
      <c r="G81" s="10">
        <f>IF(E81=1,SUM(INDEX(F$2:F$146,(B81/A$2)+1,1):INDEX(F$2:F$146,(B81/A$2)+2-A$7,1))/A$5,G82)</f>
        <v>16.037620020166464</v>
      </c>
    </row>
    <row r="82" spans="2:7" x14ac:dyDescent="0.2">
      <c r="B82" s="7">
        <f t="shared" si="4"/>
        <v>1600</v>
      </c>
      <c r="C82" s="8">
        <f>Dados!B82</f>
        <v>44594.512962962966</v>
      </c>
      <c r="D82" s="9">
        <f>Dados!J82</f>
        <v>13.726697059910302</v>
      </c>
      <c r="E82" s="5" t="str">
        <f t="shared" si="3"/>
        <v/>
      </c>
      <c r="F82" s="10">
        <f t="shared" si="5"/>
        <v>285.7874374060986</v>
      </c>
      <c r="G82" s="10">
        <f>IF(E82=1,SUM(INDEX(F$2:F$146,(B82/A$2)+1,1):INDEX(F$2:F$146,(B82/A$2)+2-A$7,1))/A$5,G83)</f>
        <v>16.037620020166464</v>
      </c>
    </row>
    <row r="83" spans="2:7" x14ac:dyDescent="0.2">
      <c r="B83" s="7">
        <f t="shared" si="4"/>
        <v>1620</v>
      </c>
      <c r="C83" s="8">
        <f>Dados!B83</f>
        <v>44594.526886574073</v>
      </c>
      <c r="D83" s="9">
        <f>Dados!J83</f>
        <v>13.872037446423052</v>
      </c>
      <c r="E83" s="5" t="str">
        <f t="shared" si="3"/>
        <v/>
      </c>
      <c r="F83" s="10">
        <f t="shared" si="5"/>
        <v>275.98734506333352</v>
      </c>
      <c r="G83" s="10">
        <f>IF(E83=1,SUM(INDEX(F$2:F$146,(B83/A$2)+1,1):INDEX(F$2:F$146,(B83/A$2)+2-A$7,1))/A$5,G84)</f>
        <v>16.037620020166464</v>
      </c>
    </row>
    <row r="84" spans="2:7" x14ac:dyDescent="0.2">
      <c r="B84" s="7">
        <f t="shared" si="4"/>
        <v>1640</v>
      </c>
      <c r="C84" s="8">
        <f>Dados!B84</f>
        <v>44594.540810185186</v>
      </c>
      <c r="D84" s="9">
        <f>Dados!J84</f>
        <v>18.45762205441482</v>
      </c>
      <c r="E84" s="5" t="str">
        <f t="shared" si="3"/>
        <v/>
      </c>
      <c r="F84" s="10">
        <f t="shared" si="5"/>
        <v>323.29659500837869</v>
      </c>
      <c r="G84" s="10">
        <f>IF(E84=1,SUM(INDEX(F$2:F$146,(B84/A$2)+1,1):INDEX(F$2:F$146,(B84/A$2)+2-A$7,1))/A$5,G85)</f>
        <v>16.037620020166464</v>
      </c>
    </row>
    <row r="85" spans="2:7" x14ac:dyDescent="0.2">
      <c r="B85" s="7">
        <f t="shared" si="4"/>
        <v>1660</v>
      </c>
      <c r="C85" s="8">
        <f>Dados!B85</f>
        <v>44594.5547337963</v>
      </c>
      <c r="D85" s="9">
        <f>Dados!J85</f>
        <v>15.214371742061292</v>
      </c>
      <c r="E85" s="5" t="str">
        <f t="shared" si="3"/>
        <v/>
      </c>
      <c r="F85" s="10">
        <f t="shared" si="5"/>
        <v>336.71993796476113</v>
      </c>
      <c r="G85" s="10">
        <f>IF(E85=1,SUM(INDEX(F$2:F$146,(B85/A$2)+1,1):INDEX(F$2:F$146,(B85/A$2)+2-A$7,1))/A$5,G86)</f>
        <v>16.037620020166464</v>
      </c>
    </row>
    <row r="86" spans="2:7" x14ac:dyDescent="0.2">
      <c r="B86" s="7">
        <f t="shared" si="4"/>
        <v>1680</v>
      </c>
      <c r="C86" s="8">
        <f>Dados!B86</f>
        <v>44594.568657407406</v>
      </c>
      <c r="D86" s="9">
        <f>Dados!J86</f>
        <v>15.349570324054685</v>
      </c>
      <c r="E86" s="5" t="str">
        <f t="shared" si="3"/>
        <v/>
      </c>
      <c r="F86" s="10">
        <f t="shared" si="5"/>
        <v>305.63942066115976</v>
      </c>
      <c r="G86" s="10">
        <f>IF(E86=1,SUM(INDEX(F$2:F$146,(B86/A$2)+1,1):INDEX(F$2:F$146,(B86/A$2)+2-A$7,1))/A$5,G87)</f>
        <v>16.037620020166464</v>
      </c>
    </row>
    <row r="87" spans="2:7" x14ac:dyDescent="0.2">
      <c r="B87" s="7">
        <f t="shared" si="4"/>
        <v>1700</v>
      </c>
      <c r="C87" s="8">
        <f>Dados!B87</f>
        <v>44594.582569444443</v>
      </c>
      <c r="D87" s="9">
        <f>Dados!J87</f>
        <v>17.807059934480929</v>
      </c>
      <c r="E87" s="5" t="str">
        <f t="shared" si="3"/>
        <v/>
      </c>
      <c r="F87" s="10">
        <f t="shared" si="5"/>
        <v>331.56630258535614</v>
      </c>
      <c r="G87" s="10">
        <f>IF(E87=1,SUM(INDEX(F$2:F$146,(B87/A$2)+1,1):INDEX(F$2:F$146,(B87/A$2)+2-A$7,1))/A$5,G88)</f>
        <v>16.037620020166464</v>
      </c>
    </row>
    <row r="88" spans="2:7" x14ac:dyDescent="0.2">
      <c r="B88" s="7">
        <f t="shared" si="4"/>
        <v>1720</v>
      </c>
      <c r="C88" s="8">
        <f>Dados!B88</f>
        <v>44594.596493055556</v>
      </c>
      <c r="D88" s="9">
        <f>Dados!J88</f>
        <v>10.978773899643597</v>
      </c>
      <c r="E88" s="5" t="str">
        <f t="shared" si="3"/>
        <v/>
      </c>
      <c r="F88" s="10">
        <f t="shared" si="5"/>
        <v>287.85833834124526</v>
      </c>
      <c r="G88" s="10">
        <f>IF(E88=1,SUM(INDEX(F$2:F$146,(B88/A$2)+1,1):INDEX(F$2:F$146,(B88/A$2)+2-A$7,1))/A$5,G89)</f>
        <v>16.037620020166464</v>
      </c>
    </row>
    <row r="89" spans="2:7" x14ac:dyDescent="0.2">
      <c r="B89" s="7">
        <f t="shared" si="4"/>
        <v>1740</v>
      </c>
      <c r="C89" s="8">
        <f>Dados!B89</f>
        <v>44594.61041666667</v>
      </c>
      <c r="D89" s="9">
        <f>Dados!J89</f>
        <v>18.764362057613695</v>
      </c>
      <c r="E89" s="5" t="str">
        <f t="shared" si="3"/>
        <v/>
      </c>
      <c r="F89" s="10">
        <f t="shared" si="5"/>
        <v>297.43135957257294</v>
      </c>
      <c r="G89" s="10">
        <f>IF(E89=1,SUM(INDEX(F$2:F$146,(B89/A$2)+1,1):INDEX(F$2:F$146,(B89/A$2)+2-A$7,1))/A$5,G90)</f>
        <v>16.037620020166464</v>
      </c>
    </row>
    <row r="90" spans="2:7" x14ac:dyDescent="0.2">
      <c r="B90" s="7">
        <f t="shared" si="4"/>
        <v>1760</v>
      </c>
      <c r="C90" s="8">
        <f>Dados!B90</f>
        <v>44594.624340277776</v>
      </c>
      <c r="D90" s="9">
        <f>Dados!J90</f>
        <v>16.663284043952256</v>
      </c>
      <c r="E90" s="5" t="str">
        <f t="shared" si="3"/>
        <v/>
      </c>
      <c r="F90" s="10">
        <f t="shared" si="5"/>
        <v>354.27646101565955</v>
      </c>
      <c r="G90" s="10">
        <f>IF(E90=1,SUM(INDEX(F$2:F$146,(B90/A$2)+1,1):INDEX(F$2:F$146,(B90/A$2)+2-A$7,1))/A$5,G91)</f>
        <v>16.037620020166464</v>
      </c>
    </row>
    <row r="91" spans="2:7" x14ac:dyDescent="0.2">
      <c r="B91" s="7">
        <f t="shared" si="4"/>
        <v>1780</v>
      </c>
      <c r="C91" s="8">
        <f>Dados!B91</f>
        <v>44594.63826388889</v>
      </c>
      <c r="D91" s="9">
        <f>Dados!J91</f>
        <v>14.853726620884604</v>
      </c>
      <c r="E91" s="5" t="str">
        <f t="shared" si="3"/>
        <v/>
      </c>
      <c r="F91" s="10">
        <f t="shared" si="5"/>
        <v>315.17010664836857</v>
      </c>
      <c r="G91" s="10">
        <f>IF(E91=1,SUM(INDEX(F$2:F$146,(B91/A$2)+1,1):INDEX(F$2:F$146,(B91/A$2)+2-A$7,1))/A$5,G92)</f>
        <v>16.037620020166464</v>
      </c>
    </row>
    <row r="92" spans="2:7" x14ac:dyDescent="0.2">
      <c r="B92" s="7">
        <f t="shared" si="4"/>
        <v>1800</v>
      </c>
      <c r="C92" s="8">
        <f>Dados!B92</f>
        <v>44594.652187557869</v>
      </c>
      <c r="D92" s="9">
        <f>Dados!J92</f>
        <v>13.235465006477956</v>
      </c>
      <c r="E92" s="5" t="str">
        <f t="shared" si="3"/>
        <v/>
      </c>
      <c r="F92" s="10">
        <f t="shared" si="5"/>
        <v>280.89191627362561</v>
      </c>
      <c r="G92" s="10">
        <f>IF(E92=1,SUM(INDEX(F$2:F$146,(B92/A$2)+1,1):INDEX(F$2:F$146,(B92/A$2)+2-A$7,1))/A$5,G93)</f>
        <v>16.037620020166464</v>
      </c>
    </row>
    <row r="93" spans="2:7" x14ac:dyDescent="0.2">
      <c r="B93" s="7">
        <f t="shared" si="4"/>
        <v>1820</v>
      </c>
      <c r="C93" s="8">
        <f>Dados!B93</f>
        <v>44594.666111226848</v>
      </c>
      <c r="D93" s="9">
        <f>Dados!J93</f>
        <v>16.644515794000888</v>
      </c>
      <c r="E93" s="5" t="str">
        <f t="shared" si="3"/>
        <v/>
      </c>
      <c r="F93" s="10">
        <f t="shared" si="5"/>
        <v>298.79980800478842</v>
      </c>
      <c r="G93" s="10">
        <f>IF(E93=1,SUM(INDEX(F$2:F$146,(B93/A$2)+1,1):INDEX(F$2:F$146,(B93/A$2)+2-A$7,1))/A$5,G94)</f>
        <v>16.037620020166464</v>
      </c>
    </row>
    <row r="94" spans="2:7" x14ac:dyDescent="0.2">
      <c r="B94" s="7">
        <f t="shared" si="4"/>
        <v>1840</v>
      </c>
      <c r="C94" s="8">
        <f>Dados!B94</f>
        <v>44594.680034895835</v>
      </c>
      <c r="D94" s="9">
        <f>Dados!J94</f>
        <v>14.326345176498663</v>
      </c>
      <c r="E94" s="5" t="str">
        <f t="shared" si="3"/>
        <v/>
      </c>
      <c r="F94" s="10">
        <f t="shared" si="5"/>
        <v>309.70860970499552</v>
      </c>
      <c r="G94" s="10">
        <f>IF(E94=1,SUM(INDEX(F$2:F$146,(B94/A$2)+1,1):INDEX(F$2:F$146,(B94/A$2)+2-A$7,1))/A$5,G95)</f>
        <v>16.037620020166464</v>
      </c>
    </row>
    <row r="95" spans="2:7" x14ac:dyDescent="0.2">
      <c r="B95" s="7">
        <f t="shared" si="4"/>
        <v>1860</v>
      </c>
      <c r="C95" s="8">
        <f>Dados!B95</f>
        <v>44594.693958564814</v>
      </c>
      <c r="D95" s="9">
        <f>Dados!J95</f>
        <v>17.359200269707713</v>
      </c>
      <c r="E95" s="5" t="str">
        <f t="shared" si="3"/>
        <v/>
      </c>
      <c r="F95" s="10">
        <f t="shared" si="5"/>
        <v>316.85545446206379</v>
      </c>
      <c r="G95" s="10">
        <f>IF(E95=1,SUM(INDEX(F$2:F$146,(B95/A$2)+1,1):INDEX(F$2:F$146,(B95/A$2)+2-A$7,1))/A$5,G96)</f>
        <v>16.037620020166464</v>
      </c>
    </row>
    <row r="96" spans="2:7" x14ac:dyDescent="0.2">
      <c r="B96" s="7">
        <f t="shared" si="4"/>
        <v>1880</v>
      </c>
      <c r="C96" s="8">
        <f>Dados!B96</f>
        <v>44594.707882233793</v>
      </c>
      <c r="D96" s="9">
        <f>Dados!J96</f>
        <v>15.899241762138217</v>
      </c>
      <c r="E96" s="5" t="str">
        <f t="shared" si="3"/>
        <v/>
      </c>
      <c r="F96" s="10">
        <f t="shared" si="5"/>
        <v>332.58442031845931</v>
      </c>
      <c r="G96" s="10">
        <f>IF(E96=1,SUM(INDEX(F$2:F$146,(B96/A$2)+1,1):INDEX(F$2:F$146,(B96/A$2)+2-A$7,1))/A$5,G97)</f>
        <v>16.037620020166464</v>
      </c>
    </row>
    <row r="97" spans="2:7" x14ac:dyDescent="0.2">
      <c r="B97" s="7">
        <f t="shared" si="4"/>
        <v>1900</v>
      </c>
      <c r="C97" s="8">
        <f>Dados!B97</f>
        <v>44594.72180590278</v>
      </c>
      <c r="D97" s="9">
        <f>Dados!J97</f>
        <v>16.914406141819516</v>
      </c>
      <c r="E97" s="5" t="str">
        <f t="shared" si="3"/>
        <v/>
      </c>
      <c r="F97" s="10">
        <f t="shared" si="5"/>
        <v>328.1364790395773</v>
      </c>
      <c r="G97" s="10">
        <f>IF(E97=1,SUM(INDEX(F$2:F$146,(B97/A$2)+1,1):INDEX(F$2:F$146,(B97/A$2)+2-A$7,1))/A$5,G98)</f>
        <v>16.037620020166464</v>
      </c>
    </row>
    <row r="98" spans="2:7" x14ac:dyDescent="0.2">
      <c r="B98" s="7">
        <f t="shared" si="4"/>
        <v>1920</v>
      </c>
      <c r="C98" s="8">
        <f>Dados!B98</f>
        <v>44594.735729571759</v>
      </c>
      <c r="D98" s="9">
        <f>Dados!J98</f>
        <v>14.817082709742303</v>
      </c>
      <c r="E98" s="5" t="str">
        <f t="shared" si="3"/>
        <v/>
      </c>
      <c r="F98" s="10">
        <f t="shared" si="5"/>
        <v>317.31488851561824</v>
      </c>
      <c r="G98" s="10">
        <f>IF(E98=1,SUM(INDEX(F$2:F$146,(B98/A$2)+1,1):INDEX(F$2:F$146,(B98/A$2)+2-A$7,1))/A$5,G99)</f>
        <v>16.037620020166464</v>
      </c>
    </row>
    <row r="99" spans="2:7" x14ac:dyDescent="0.2">
      <c r="B99" s="7">
        <f t="shared" si="4"/>
        <v>1940</v>
      </c>
      <c r="C99" s="8">
        <f>Dados!B99</f>
        <v>44594.749653240739</v>
      </c>
      <c r="D99" s="9">
        <f>Dados!J99</f>
        <v>15.228231187232939</v>
      </c>
      <c r="E99" s="5" t="str">
        <f t="shared" si="3"/>
        <v/>
      </c>
      <c r="F99" s="10">
        <f t="shared" si="5"/>
        <v>300.45313896975244</v>
      </c>
      <c r="G99" s="10">
        <f>IF(E99=1,SUM(INDEX(F$2:F$146,(B99/A$2)+1,1):INDEX(F$2:F$146,(B99/A$2)+2-A$7,1))/A$5,G100)</f>
        <v>16.037620020166464</v>
      </c>
    </row>
    <row r="100" spans="2:7" x14ac:dyDescent="0.2">
      <c r="B100" s="7">
        <f t="shared" si="4"/>
        <v>1960</v>
      </c>
      <c r="C100" s="8">
        <f>Dados!B100</f>
        <v>44594.763576909725</v>
      </c>
      <c r="D100" s="9">
        <f>Dados!J100</f>
        <v>13.484212497021286</v>
      </c>
      <c r="E100" s="5" t="str">
        <f t="shared" si="3"/>
        <v/>
      </c>
      <c r="F100" s="10">
        <f t="shared" si="5"/>
        <v>287.12443684254225</v>
      </c>
      <c r="G100" s="10">
        <f>IF(E100=1,SUM(INDEX(F$2:F$146,(B100/A$2)+1,1):INDEX(F$2:F$146,(B100/A$2)+2-A$7,1))/A$5,G101)</f>
        <v>16.037620020166464</v>
      </c>
    </row>
    <row r="101" spans="2:7" x14ac:dyDescent="0.2">
      <c r="B101" s="7">
        <f t="shared" si="4"/>
        <v>1980</v>
      </c>
      <c r="C101" s="8">
        <f>Dados!B101</f>
        <v>44594.777500578704</v>
      </c>
      <c r="D101" s="9">
        <f>Dados!J101</f>
        <v>15.071647558932888</v>
      </c>
      <c r="E101" s="5" t="str">
        <f t="shared" si="3"/>
        <v/>
      </c>
      <c r="F101" s="10">
        <f t="shared" si="5"/>
        <v>285.55860055954173</v>
      </c>
      <c r="G101" s="10">
        <f>IF(E101=1,SUM(INDEX(F$2:F$146,(B101/A$2)+1,1):INDEX(F$2:F$146,(B101/A$2)+2-A$7,1))/A$5,G102)</f>
        <v>16.037620020166464</v>
      </c>
    </row>
    <row r="102" spans="2:7" x14ac:dyDescent="0.2">
      <c r="B102" s="7">
        <f t="shared" si="4"/>
        <v>2000</v>
      </c>
      <c r="C102" s="8">
        <f>Dados!B102</f>
        <v>44594.791424247684</v>
      </c>
      <c r="D102" s="9">
        <f>Dados!J102</f>
        <v>14.73238673967588</v>
      </c>
      <c r="E102" s="5" t="str">
        <f t="shared" si="3"/>
        <v/>
      </c>
      <c r="F102" s="10">
        <f t="shared" si="5"/>
        <v>298.04034298608769</v>
      </c>
      <c r="G102" s="10">
        <f>IF(E102=1,SUM(INDEX(F$2:F$146,(B102/A$2)+1,1):INDEX(F$2:F$146,(B102/A$2)+2-A$7,1))/A$5,G103)</f>
        <v>16.037620020166464</v>
      </c>
    </row>
    <row r="103" spans="2:7" x14ac:dyDescent="0.2">
      <c r="B103" s="7">
        <f t="shared" si="4"/>
        <v>2020</v>
      </c>
      <c r="C103" s="8">
        <f>Dados!B103</f>
        <v>44594.80534791667</v>
      </c>
      <c r="D103" s="9">
        <f>Dados!J103</f>
        <v>16.116918969632046</v>
      </c>
      <c r="E103" s="5" t="str">
        <f t="shared" si="3"/>
        <v/>
      </c>
      <c r="F103" s="10">
        <f t="shared" si="5"/>
        <v>308.4930570930793</v>
      </c>
      <c r="G103" s="10">
        <f>IF(E103=1,SUM(INDEX(F$2:F$146,(B103/A$2)+1,1):INDEX(F$2:F$146,(B103/A$2)+2-A$7,1))/A$5,G104)</f>
        <v>16.037620020166464</v>
      </c>
    </row>
    <row r="104" spans="2:7" x14ac:dyDescent="0.2">
      <c r="B104" s="7">
        <f t="shared" si="4"/>
        <v>2040</v>
      </c>
      <c r="C104" s="8">
        <f>Dados!B104</f>
        <v>44594.819271585649</v>
      </c>
      <c r="D104" s="9">
        <f>Dados!J104</f>
        <v>17.192881036812345</v>
      </c>
      <c r="E104" s="5" t="str">
        <f t="shared" si="3"/>
        <v/>
      </c>
      <c r="F104" s="10">
        <f t="shared" si="5"/>
        <v>333.09800006444391</v>
      </c>
      <c r="G104" s="10">
        <f>IF(E104=1,SUM(INDEX(F$2:F$146,(B104/A$2)+1,1):INDEX(F$2:F$146,(B104/A$2)+2-A$7,1))/A$5,G105)</f>
        <v>16.037620020166464</v>
      </c>
    </row>
    <row r="105" spans="2:7" x14ac:dyDescent="0.2">
      <c r="B105" s="7">
        <f t="shared" si="4"/>
        <v>2060</v>
      </c>
      <c r="C105" s="8">
        <f>Dados!B105</f>
        <v>44594.833195254629</v>
      </c>
      <c r="D105" s="9">
        <f>Dados!J105</f>
        <v>16.432774119899857</v>
      </c>
      <c r="E105" s="5" t="str">
        <f t="shared" si="3"/>
        <v/>
      </c>
      <c r="F105" s="10">
        <f t="shared" si="5"/>
        <v>336.25655156712196</v>
      </c>
      <c r="G105" s="10">
        <f>IF(E105=1,SUM(INDEX(F$2:F$146,(B105/A$2)+1,1):INDEX(F$2:F$146,(B105/A$2)+2-A$7,1))/A$5,G106)</f>
        <v>16.037620020166464</v>
      </c>
    </row>
    <row r="106" spans="2:7" x14ac:dyDescent="0.2">
      <c r="B106" s="7">
        <f t="shared" si="4"/>
        <v>2080</v>
      </c>
      <c r="C106" s="8">
        <f>Dados!B106</f>
        <v>44594.847118923608</v>
      </c>
      <c r="D106" s="9">
        <f>Dados!J106</f>
        <v>17.246145454259597</v>
      </c>
      <c r="E106" s="5" t="str">
        <f t="shared" si="3"/>
        <v/>
      </c>
      <c r="F106" s="10">
        <f t="shared" si="5"/>
        <v>336.78919574159454</v>
      </c>
      <c r="G106" s="10">
        <f>IF(E106=1,SUM(INDEX(F$2:F$146,(B106/A$2)+1,1):INDEX(F$2:F$146,(B106/A$2)+2-A$7,1))/A$5,G107)</f>
        <v>16.037620020166464</v>
      </c>
    </row>
    <row r="107" spans="2:7" x14ac:dyDescent="0.2">
      <c r="B107" s="7">
        <f t="shared" si="4"/>
        <v>2100</v>
      </c>
      <c r="C107" s="8">
        <f>Dados!B107</f>
        <v>44594.861042592594</v>
      </c>
      <c r="D107" s="9">
        <f>Dados!J107</f>
        <v>17.318091884239816</v>
      </c>
      <c r="E107" s="5" t="str">
        <f t="shared" si="3"/>
        <v/>
      </c>
      <c r="F107" s="10">
        <f t="shared" si="5"/>
        <v>345.64237338499413</v>
      </c>
      <c r="G107" s="10">
        <f>IF(E107=1,SUM(INDEX(F$2:F$146,(B107/A$2)+1,1):INDEX(F$2:F$146,(B107/A$2)+2-A$7,1))/A$5,G108)</f>
        <v>16.037620020166464</v>
      </c>
    </row>
    <row r="108" spans="2:7" x14ac:dyDescent="0.2">
      <c r="B108" s="7">
        <f t="shared" si="4"/>
        <v>2120</v>
      </c>
      <c r="C108" s="8">
        <f>Dados!B108</f>
        <v>44594.874966261574</v>
      </c>
      <c r="D108" s="9">
        <f>Dados!J108</f>
        <v>17.589520027300498</v>
      </c>
      <c r="E108" s="5" t="str">
        <f t="shared" si="3"/>
        <v/>
      </c>
      <c r="F108" s="10">
        <f t="shared" si="5"/>
        <v>349.07611911540312</v>
      </c>
      <c r="G108" s="10">
        <f>IF(E108=1,SUM(INDEX(F$2:F$146,(B108/A$2)+1,1):INDEX(F$2:F$146,(B108/A$2)+2-A$7,1))/A$5,G109)</f>
        <v>16.037620020166464</v>
      </c>
    </row>
    <row r="109" spans="2:7" x14ac:dyDescent="0.2">
      <c r="B109" s="7">
        <f t="shared" si="4"/>
        <v>2140</v>
      </c>
      <c r="C109" s="8">
        <f>Dados!B109</f>
        <v>44594.888889930553</v>
      </c>
      <c r="D109" s="9">
        <f>Dados!J109</f>
        <v>18.549976912418828</v>
      </c>
      <c r="E109" s="5" t="str">
        <f t="shared" si="3"/>
        <v/>
      </c>
      <c r="F109" s="10">
        <f t="shared" si="5"/>
        <v>361.39496939719322</v>
      </c>
      <c r="G109" s="10">
        <f>IF(E109=1,SUM(INDEX(F$2:F$146,(B109/A$2)+1,1):INDEX(F$2:F$146,(B109/A$2)+2-A$7,1))/A$5,G110)</f>
        <v>16.037620020166464</v>
      </c>
    </row>
    <row r="110" spans="2:7" x14ac:dyDescent="0.2">
      <c r="B110" s="7">
        <f t="shared" si="4"/>
        <v>2160</v>
      </c>
      <c r="C110" s="8">
        <f>Dados!B110</f>
        <v>44594.90281359954</v>
      </c>
      <c r="D110" s="9">
        <f>Dados!J110</f>
        <v>17.715705998690993</v>
      </c>
      <c r="E110" s="5" t="str">
        <f t="shared" si="3"/>
        <v/>
      </c>
      <c r="F110" s="10">
        <f t="shared" si="5"/>
        <v>362.6568291110982</v>
      </c>
      <c r="G110" s="10">
        <f>IF(E110=1,SUM(INDEX(F$2:F$146,(B110/A$2)+1,1):INDEX(F$2:F$146,(B110/A$2)+2-A$7,1))/A$5,G111)</f>
        <v>16.037620020166464</v>
      </c>
    </row>
    <row r="111" spans="2:7" x14ac:dyDescent="0.2">
      <c r="B111" s="7">
        <f t="shared" si="4"/>
        <v>2180</v>
      </c>
      <c r="C111" s="8">
        <f>Dados!B111</f>
        <v>44594.916737268519</v>
      </c>
      <c r="D111" s="9">
        <f>Dados!J111</f>
        <v>12.447875906079194</v>
      </c>
      <c r="E111" s="5" t="str">
        <f t="shared" si="3"/>
        <v/>
      </c>
      <c r="F111" s="10">
        <f t="shared" si="5"/>
        <v>301.63581904770189</v>
      </c>
      <c r="G111" s="10">
        <f>IF(E111=1,SUM(INDEX(F$2:F$146,(B111/A$2)+1,1):INDEX(F$2:F$146,(B111/A$2)+2-A$7,1))/A$5,G112)</f>
        <v>16.037620020166464</v>
      </c>
    </row>
    <row r="112" spans="2:7" x14ac:dyDescent="0.2">
      <c r="B112" s="7">
        <f t="shared" si="4"/>
        <v>2200</v>
      </c>
      <c r="C112" s="8">
        <f>Dados!B112</f>
        <v>44594.930660937498</v>
      </c>
      <c r="D112" s="9">
        <f>Dados!J112</f>
        <v>18.575857516608707</v>
      </c>
      <c r="E112" s="5" t="str">
        <f t="shared" si="3"/>
        <v/>
      </c>
      <c r="F112" s="10">
        <f t="shared" si="5"/>
        <v>310.237334226879</v>
      </c>
      <c r="G112" s="10">
        <f>IF(E112=1,SUM(INDEX(F$2:F$146,(B112/A$2)+1,1):INDEX(F$2:F$146,(B112/A$2)+2-A$7,1))/A$5,G113)</f>
        <v>16.037620020166464</v>
      </c>
    </row>
    <row r="113" spans="2:7" x14ac:dyDescent="0.2">
      <c r="B113" s="7">
        <f t="shared" si="4"/>
        <v>2220</v>
      </c>
      <c r="C113" s="8">
        <f>Dados!B113</f>
        <v>44594.944584606485</v>
      </c>
      <c r="D113" s="9">
        <f>Dados!J113</f>
        <v>15.681154250448969</v>
      </c>
      <c r="E113" s="5" t="str">
        <f t="shared" si="3"/>
        <v/>
      </c>
      <c r="F113" s="10">
        <f t="shared" si="5"/>
        <v>342.57011767057679</v>
      </c>
      <c r="G113" s="10">
        <f>IF(E113=1,SUM(INDEX(F$2:F$146,(B113/A$2)+1,1):INDEX(F$2:F$146,(B113/A$2)+2-A$7,1))/A$5,G114)</f>
        <v>16.037620020166464</v>
      </c>
    </row>
    <row r="114" spans="2:7" x14ac:dyDescent="0.2">
      <c r="B114" s="7">
        <f t="shared" si="4"/>
        <v>2240</v>
      </c>
      <c r="C114" s="8">
        <f>Dados!B114</f>
        <v>44594.958508275464</v>
      </c>
      <c r="D114" s="9">
        <f>Dados!J114</f>
        <v>16.892458403775649</v>
      </c>
      <c r="E114" s="5" t="str">
        <f t="shared" si="3"/>
        <v/>
      </c>
      <c r="F114" s="10">
        <f t="shared" si="5"/>
        <v>325.73612654224621</v>
      </c>
      <c r="G114" s="10">
        <f>IF(E114=1,SUM(INDEX(F$2:F$146,(B114/A$2)+1,1):INDEX(F$2:F$146,(B114/A$2)+2-A$7,1))/A$5,G115)</f>
        <v>16.037620020166464</v>
      </c>
    </row>
    <row r="115" spans="2:7" x14ac:dyDescent="0.2">
      <c r="B115" s="7">
        <f t="shared" si="4"/>
        <v>2260</v>
      </c>
      <c r="C115" s="8">
        <f>Dados!B115</f>
        <v>44594.972431944443</v>
      </c>
      <c r="D115" s="9">
        <f>Dados!J115</f>
        <v>17.840517967353556</v>
      </c>
      <c r="E115" s="5" t="str">
        <f t="shared" si="3"/>
        <v/>
      </c>
      <c r="F115" s="10">
        <f t="shared" si="5"/>
        <v>347.32976371129206</v>
      </c>
      <c r="G115" s="10">
        <f>IF(E115=1,SUM(INDEX(F$2:F$146,(B115/A$2)+1,1):INDEX(F$2:F$146,(B115/A$2)+2-A$7,1))/A$5,G116)</f>
        <v>16.037620020166464</v>
      </c>
    </row>
    <row r="116" spans="2:7" x14ac:dyDescent="0.2">
      <c r="B116" s="7">
        <f t="shared" si="4"/>
        <v>2280</v>
      </c>
      <c r="C116" s="8">
        <f>Dados!B116</f>
        <v>44594.986355613422</v>
      </c>
      <c r="D116" s="9">
        <f>Dados!J116</f>
        <v>17.176211940237394</v>
      </c>
      <c r="E116" s="5" t="str">
        <f t="shared" si="3"/>
        <v/>
      </c>
      <c r="F116" s="10">
        <f t="shared" si="5"/>
        <v>350.16729907590951</v>
      </c>
      <c r="G116" s="10">
        <f>IF(E116=1,SUM(INDEX(F$2:F$146,(B116/A$2)+1,1):INDEX(F$2:F$146,(B116/A$2)+2-A$7,1))/A$5,G117)</f>
        <v>16.037620020166464</v>
      </c>
    </row>
    <row r="117" spans="2:7" x14ac:dyDescent="0.2">
      <c r="B117" s="7">
        <f t="shared" si="4"/>
        <v>2300</v>
      </c>
      <c r="C117" s="8">
        <f>Dados!B117</f>
        <v>44595.000279282409</v>
      </c>
      <c r="D117" s="9">
        <f>Dados!J117</f>
        <v>13.710635391379014</v>
      </c>
      <c r="E117" s="5" t="str">
        <f t="shared" si="3"/>
        <v/>
      </c>
      <c r="F117" s="10">
        <f t="shared" si="5"/>
        <v>308.86847331616411</v>
      </c>
      <c r="G117" s="10">
        <f>IF(E117=1,SUM(INDEX(F$2:F$146,(B117/A$2)+1,1):INDEX(F$2:F$146,(B117/A$2)+2-A$7,1))/A$5,G118)</f>
        <v>16.037620020166464</v>
      </c>
    </row>
    <row r="118" spans="2:7" x14ac:dyDescent="0.2">
      <c r="B118" s="7">
        <f t="shared" si="4"/>
        <v>2320</v>
      </c>
      <c r="C118" s="8">
        <f>Dados!B118</f>
        <v>44595.014202951388</v>
      </c>
      <c r="D118" s="9">
        <f>Dados!J118</f>
        <v>17.020445507403267</v>
      </c>
      <c r="E118" s="5" t="str">
        <f t="shared" si="3"/>
        <v/>
      </c>
      <c r="F118" s="10">
        <f t="shared" si="5"/>
        <v>307.31080898782284</v>
      </c>
      <c r="G118" s="10">
        <f>IF(E118=1,SUM(INDEX(F$2:F$146,(B118/A$2)+1,1):INDEX(F$2:F$146,(B118/A$2)+2-A$7,1))/A$5,G119)</f>
        <v>16.037620020166464</v>
      </c>
    </row>
    <row r="119" spans="2:7" x14ac:dyDescent="0.2">
      <c r="B119" s="7">
        <f t="shared" si="4"/>
        <v>2340</v>
      </c>
      <c r="C119" s="8">
        <f>Dados!B119</f>
        <v>44595.028126620367</v>
      </c>
      <c r="D119" s="9">
        <f>Dados!J119</f>
        <v>17.632944260632904</v>
      </c>
      <c r="E119" s="5" t="str">
        <f t="shared" si="3"/>
        <v/>
      </c>
      <c r="F119" s="10">
        <f t="shared" si="5"/>
        <v>346.53389768036169</v>
      </c>
      <c r="G119" s="10">
        <f>IF(E119=1,SUM(INDEX(F$2:F$146,(B119/A$2)+1,1):INDEX(F$2:F$146,(B119/A$2)+2-A$7,1))/A$5,G120)</f>
        <v>16.037620020166464</v>
      </c>
    </row>
    <row r="120" spans="2:7" x14ac:dyDescent="0.2">
      <c r="B120" s="7">
        <f t="shared" si="4"/>
        <v>2360</v>
      </c>
      <c r="C120" s="8">
        <f>Dados!B120</f>
        <v>44595.042050289354</v>
      </c>
      <c r="D120" s="9">
        <f>Dados!J120</f>
        <v>14.957524696905928</v>
      </c>
      <c r="E120" s="5" t="str">
        <f t="shared" si="3"/>
        <v/>
      </c>
      <c r="F120" s="10">
        <f t="shared" si="5"/>
        <v>325.90468957538832</v>
      </c>
      <c r="G120" s="10">
        <f>IF(E120=1,SUM(INDEX(F$2:F$146,(B120/A$2)+1,1):INDEX(F$2:F$146,(B120/A$2)+2-A$7,1))/A$5,G121)</f>
        <v>16.037620020166464</v>
      </c>
    </row>
    <row r="121" spans="2:7" x14ac:dyDescent="0.2">
      <c r="B121" s="7">
        <f t="shared" si="4"/>
        <v>2380</v>
      </c>
      <c r="C121" s="8">
        <f>Dados!B121</f>
        <v>44595.055973958333</v>
      </c>
      <c r="D121" s="9">
        <f>Dados!J121</f>
        <v>17.424194858382126</v>
      </c>
      <c r="E121" s="5" t="str">
        <f t="shared" si="3"/>
        <v/>
      </c>
      <c r="F121" s="10">
        <f t="shared" si="5"/>
        <v>323.81719555288055</v>
      </c>
      <c r="G121" s="10">
        <f>IF(E121=1,SUM(INDEX(F$2:F$146,(B121/A$2)+1,1):INDEX(F$2:F$146,(B121/A$2)+2-A$7,1))/A$5,G122)</f>
        <v>16.037620020166464</v>
      </c>
    </row>
    <row r="122" spans="2:7" x14ac:dyDescent="0.2">
      <c r="B122" s="7">
        <f t="shared" si="4"/>
        <v>2400</v>
      </c>
      <c r="C122" s="8">
        <f>Dados!B122</f>
        <v>44595.069897627312</v>
      </c>
      <c r="D122" s="9">
        <f>Dados!J122</f>
        <v>12.737353557974668</v>
      </c>
      <c r="E122" s="5" t="str">
        <f t="shared" si="3"/>
        <v/>
      </c>
      <c r="F122" s="10">
        <f t="shared" si="5"/>
        <v>301.61548416356794</v>
      </c>
      <c r="G122" s="10">
        <f>IF(E122=1,SUM(INDEX(F$2:F$146,(B122/A$2)+1,1):INDEX(F$2:F$146,(B122/A$2)+2-A$7,1))/A$5,G123)</f>
        <v>16.037620020166464</v>
      </c>
    </row>
    <row r="123" spans="2:7" x14ac:dyDescent="0.2">
      <c r="B123" s="7">
        <f t="shared" si="4"/>
        <v>2420</v>
      </c>
      <c r="C123" s="8">
        <f>Dados!B123</f>
        <v>44595.083821296299</v>
      </c>
      <c r="D123" s="9">
        <f>Dados!J123</f>
        <v>14.064341247641154</v>
      </c>
      <c r="E123" s="5" t="str">
        <f t="shared" si="3"/>
        <v/>
      </c>
      <c r="F123" s="10">
        <f t="shared" si="5"/>
        <v>268.01694805615824</v>
      </c>
      <c r="G123" s="10">
        <f>IF(E123=1,SUM(INDEX(F$2:F$146,(B123/A$2)+1,1):INDEX(F$2:F$146,(B123/A$2)+2-A$7,1))/A$5,G124)</f>
        <v>16.037620020166464</v>
      </c>
    </row>
    <row r="124" spans="2:7" x14ac:dyDescent="0.2">
      <c r="B124" s="7">
        <f t="shared" si="4"/>
        <v>2440</v>
      </c>
      <c r="C124" s="8">
        <f>Dados!B124</f>
        <v>44595.097744965278</v>
      </c>
      <c r="D124" s="9">
        <f>Dados!J124</f>
        <v>14.061811239352391</v>
      </c>
      <c r="E124" s="5" t="str">
        <f t="shared" si="3"/>
        <v/>
      </c>
      <c r="F124" s="10">
        <f t="shared" si="5"/>
        <v>281.26152486993544</v>
      </c>
      <c r="G124" s="10">
        <f>IF(E124=1,SUM(INDEX(F$2:F$146,(B124/A$2)+1,1):INDEX(F$2:F$146,(B124/A$2)+2-A$7,1))/A$5,G125)</f>
        <v>16.037620020166464</v>
      </c>
    </row>
    <row r="125" spans="2:7" x14ac:dyDescent="0.2">
      <c r="B125" s="7">
        <f t="shared" si="4"/>
        <v>2460</v>
      </c>
      <c r="C125" s="8">
        <f>Dados!B125</f>
        <v>44595.111668634258</v>
      </c>
      <c r="D125" s="9">
        <f>Dados!J125</f>
        <v>17.234315720245014</v>
      </c>
      <c r="E125" s="5" t="str">
        <f t="shared" si="3"/>
        <v/>
      </c>
      <c r="F125" s="10">
        <f t="shared" si="5"/>
        <v>312.96126959597404</v>
      </c>
      <c r="G125" s="10">
        <f>IF(E125=1,SUM(INDEX(F$2:F$146,(B125/A$2)+1,1):INDEX(F$2:F$146,(B125/A$2)+2-A$7,1))/A$5,G126)</f>
        <v>16.037620020166464</v>
      </c>
    </row>
    <row r="126" spans="2:7" x14ac:dyDescent="0.2">
      <c r="B126" s="7">
        <f t="shared" si="4"/>
        <v>2480</v>
      </c>
      <c r="C126" s="8">
        <f>Dados!B126</f>
        <v>44595.125592303244</v>
      </c>
      <c r="D126" s="9">
        <f>Dados!J126</f>
        <v>18.823671676068834</v>
      </c>
      <c r="E126" s="5" t="str">
        <f t="shared" si="3"/>
        <v/>
      </c>
      <c r="F126" s="10">
        <f t="shared" si="5"/>
        <v>360.57987396313848</v>
      </c>
      <c r="G126" s="10">
        <f>IF(E126=1,SUM(INDEX(F$2:F$146,(B126/A$2)+1,1):INDEX(F$2:F$146,(B126/A$2)+2-A$7,1))/A$5,G127)</f>
        <v>16.037620020166464</v>
      </c>
    </row>
    <row r="127" spans="2:7" x14ac:dyDescent="0.2">
      <c r="B127" s="7">
        <f t="shared" si="4"/>
        <v>2500</v>
      </c>
      <c r="C127" s="8">
        <f>Dados!B127</f>
        <v>44595.139515972223</v>
      </c>
      <c r="D127" s="9">
        <f>Dados!J127</f>
        <v>17.736513782838649</v>
      </c>
      <c r="E127" s="5" t="str">
        <f>IF(ROUND(B127/A$5,0)=B127/A$5,1,"")</f>
        <v/>
      </c>
      <c r="F127" s="10">
        <f t="shared" si="5"/>
        <v>365.60185458907483</v>
      </c>
      <c r="G127" s="10">
        <f>IF(E127=1,SUM(INDEX(F$2:F$146,(B127/A$2)+1,1):INDEX(F$2:F$146,(B127/A$2)+2-A$7,1))/A$5,G128)</f>
        <v>16.037620020166464</v>
      </c>
    </row>
    <row r="128" spans="2:7" x14ac:dyDescent="0.2">
      <c r="B128" s="7">
        <f t="shared" si="4"/>
        <v>2520</v>
      </c>
      <c r="C128" s="8">
        <f>Dados!B128</f>
        <v>44595.153439641203</v>
      </c>
      <c r="D128" s="9">
        <f>Dados!J128</f>
        <v>14.730538779819881</v>
      </c>
      <c r="E128" s="5" t="str">
        <f>IF(ROUND(B128/A$5,0)=B128/A$5,1,"")</f>
        <v/>
      </c>
      <c r="F128" s="10">
        <f t="shared" si="5"/>
        <v>324.67052562658529</v>
      </c>
      <c r="G128" s="10">
        <f>IF(E128=1,SUM(INDEX(F$2:F$146,(B128/A$2)+1,1):INDEX(F$2:F$146,(B128/A$2)+2-A$7,1))/A$5,G129)</f>
        <v>16.037620020166464</v>
      </c>
    </row>
    <row r="129" spans="2:7" x14ac:dyDescent="0.2">
      <c r="B129" s="7">
        <f t="shared" si="4"/>
        <v>2540</v>
      </c>
      <c r="C129" s="8">
        <f>Dados!B129</f>
        <v>44595.167363310182</v>
      </c>
      <c r="D129" s="9">
        <f>Dados!J129</f>
        <v>17.474823235842642</v>
      </c>
      <c r="E129" s="5" t="str">
        <f t="shared" si="3"/>
        <v/>
      </c>
      <c r="F129" s="10">
        <f t="shared" si="5"/>
        <v>322.05362015662524</v>
      </c>
      <c r="G129" s="10">
        <f>IF(E129=1,SUM(INDEX(F$2:F$146,(B129/A$2)+1,1):INDEX(F$2:F$146,(B129/A$2)+2-A$7,1))/A$5,G130)</f>
        <v>16.037620020166464</v>
      </c>
    </row>
    <row r="130" spans="2:7" x14ac:dyDescent="0.2">
      <c r="B130" s="7">
        <f t="shared" si="4"/>
        <v>2560</v>
      </c>
      <c r="C130" s="8">
        <f>Dados!B130</f>
        <v>44595.181286979168</v>
      </c>
      <c r="D130" s="9">
        <f>Dados!J130</f>
        <v>14.245579482418229</v>
      </c>
      <c r="E130" s="5" t="str">
        <f t="shared" si="3"/>
        <v/>
      </c>
      <c r="F130" s="10">
        <f t="shared" si="5"/>
        <v>317.20402718260868</v>
      </c>
      <c r="G130" s="10">
        <f>IF(E130=1,SUM(INDEX(F$2:F$146,(B130/A$2)+1,1):INDEX(F$2:F$146,(B130/A$2)+2-A$7,1))/A$5,G131)</f>
        <v>16.037620020166464</v>
      </c>
    </row>
    <row r="131" spans="2:7" x14ac:dyDescent="0.2">
      <c r="B131" s="7">
        <f t="shared" si="4"/>
        <v>2580</v>
      </c>
      <c r="C131" s="8">
        <f>Dados!B131</f>
        <v>44595.195210648148</v>
      </c>
      <c r="D131" s="9">
        <f>Dados!J131</f>
        <v>14.919728071913486</v>
      </c>
      <c r="E131" s="5" t="str">
        <f t="shared" ref="E131:E146" si="6">IF(ROUND(B131/A$5,0)=B131/A$5,1,"")</f>
        <v/>
      </c>
      <c r="F131" s="10">
        <f t="shared" si="5"/>
        <v>291.65307554331713</v>
      </c>
      <c r="G131" s="10">
        <f>IF(E131=1,SUM(INDEX(F$2:F$146,(B131/A$2)+1,1):INDEX(F$2:F$146,(B131/A$2)+2-A$7,1))/A$5,G132)</f>
        <v>16.037620020166464</v>
      </c>
    </row>
    <row r="132" spans="2:7" x14ac:dyDescent="0.2">
      <c r="B132" s="7">
        <f t="shared" ref="B132:B145" si="7">B131+ROUND((C132-C131)*60*24,0)</f>
        <v>2600</v>
      </c>
      <c r="C132" s="8">
        <f>Dados!B132</f>
        <v>44595.209134317127</v>
      </c>
      <c r="D132" s="9">
        <f>Dados!J132</f>
        <v>15.492479437705647</v>
      </c>
      <c r="E132" s="5" t="str">
        <f t="shared" si="6"/>
        <v/>
      </c>
      <c r="F132" s="10">
        <f t="shared" si="5"/>
        <v>304.12207509619134</v>
      </c>
      <c r="G132" s="10">
        <f>IF(E132=1,SUM(INDEX(F$2:F$146,(B132/A$2)+1,1):INDEX(F$2:F$146,(B132/A$2)+2-A$7,1))/A$5,G133)</f>
        <v>16.037620020166464</v>
      </c>
    </row>
    <row r="133" spans="2:7" x14ac:dyDescent="0.2">
      <c r="B133" s="7">
        <f t="shared" si="7"/>
        <v>2620</v>
      </c>
      <c r="C133" s="8">
        <f>Dados!B133</f>
        <v>44595.223057986113</v>
      </c>
      <c r="D133" s="9">
        <f>Dados!J133</f>
        <v>17.661235611631273</v>
      </c>
      <c r="E133" s="5" t="str">
        <f t="shared" si="6"/>
        <v/>
      </c>
      <c r="F133" s="10">
        <f t="shared" ref="F133:F146" si="8">0.5*(D133+D132)*A$2</f>
        <v>331.53715049336927</v>
      </c>
      <c r="G133" s="10">
        <f>IF(E133=1,SUM(INDEX(F$2:F$146,(B133/A$2)+1,1):INDEX(F$2:F$146,(B133/A$2)+2-A$7,1))/A$5,G134)</f>
        <v>16.037620020166464</v>
      </c>
    </row>
    <row r="134" spans="2:7" x14ac:dyDescent="0.2">
      <c r="B134" s="7">
        <f t="shared" si="7"/>
        <v>2640</v>
      </c>
      <c r="C134" s="8">
        <f>Dados!B134</f>
        <v>44595.236981655093</v>
      </c>
      <c r="D134" s="9">
        <f>Dados!J134</f>
        <v>18.65544797586022</v>
      </c>
      <c r="E134" s="5" t="str">
        <f t="shared" si="6"/>
        <v/>
      </c>
      <c r="F134" s="10">
        <f t="shared" si="8"/>
        <v>363.16683587491497</v>
      </c>
      <c r="G134" s="10">
        <f>IF(E134=1,SUM(INDEX(F$2:F$146,(B134/A$2)+1,1):INDEX(F$2:F$146,(B134/A$2)+2-A$7,1))/A$5,G135)</f>
        <v>16.037620020166464</v>
      </c>
    </row>
    <row r="135" spans="2:7" x14ac:dyDescent="0.2">
      <c r="B135" s="7">
        <f t="shared" si="7"/>
        <v>2660</v>
      </c>
      <c r="C135" s="8">
        <f>Dados!B135</f>
        <v>44595.250905324072</v>
      </c>
      <c r="D135" s="9">
        <f>Dados!J135</f>
        <v>17.195411587409737</v>
      </c>
      <c r="E135" s="5" t="str">
        <f t="shared" si="6"/>
        <v/>
      </c>
      <c r="F135" s="10">
        <f t="shared" si="8"/>
        <v>358.50859563269955</v>
      </c>
      <c r="G135" s="10">
        <f>IF(E135=1,SUM(INDEX(F$2:F$146,(B135/A$2)+1,1):INDEX(F$2:F$146,(B135/A$2)+2-A$7,1))/A$5,G136)</f>
        <v>16.037620020166464</v>
      </c>
    </row>
    <row r="136" spans="2:7" x14ac:dyDescent="0.2">
      <c r="B136" s="7">
        <f t="shared" si="7"/>
        <v>2680</v>
      </c>
      <c r="C136" s="8">
        <f>Dados!B136</f>
        <v>44595.264828993058</v>
      </c>
      <c r="D136" s="9">
        <f>Dados!J136</f>
        <v>15.518080689929688</v>
      </c>
      <c r="E136" s="5" t="str">
        <f t="shared" si="6"/>
        <v/>
      </c>
      <c r="F136" s="10">
        <f t="shared" si="8"/>
        <v>327.13492277339424</v>
      </c>
      <c r="G136" s="10">
        <f>IF(E136=1,SUM(INDEX(F$2:F$146,(B136/A$2)+1,1):INDEX(F$2:F$146,(B136/A$2)+2-A$7,1))/A$5,G137)</f>
        <v>16.037620020166464</v>
      </c>
    </row>
    <row r="137" spans="2:7" x14ac:dyDescent="0.2">
      <c r="B137" s="7">
        <f t="shared" si="7"/>
        <v>2700</v>
      </c>
      <c r="C137" s="8">
        <f>Dados!B137</f>
        <v>44595.278752662038</v>
      </c>
      <c r="D137" s="9">
        <f>Dados!J137</f>
        <v>15.243402164918264</v>
      </c>
      <c r="E137" s="5" t="str">
        <f t="shared" si="6"/>
        <v/>
      </c>
      <c r="F137" s="10">
        <f t="shared" si="8"/>
        <v>307.61482854847952</v>
      </c>
      <c r="G137" s="10">
        <f>IF(E137=1,SUM(INDEX(F$2:F$146,(B137/A$2)+1,1):INDEX(F$2:F$146,(B137/A$2)+2-A$7,1))/A$5,G138)</f>
        <v>16.037620020166464</v>
      </c>
    </row>
    <row r="138" spans="2:7" x14ac:dyDescent="0.2">
      <c r="B138" s="7">
        <f t="shared" si="7"/>
        <v>2720</v>
      </c>
      <c r="C138" s="8">
        <f>Dados!B138</f>
        <v>44595.292676331017</v>
      </c>
      <c r="D138" s="9">
        <f>Dados!J138</f>
        <v>15.722991557571952</v>
      </c>
      <c r="E138" s="5" t="str">
        <f t="shared" si="6"/>
        <v/>
      </c>
      <c r="F138" s="10">
        <f t="shared" si="8"/>
        <v>309.66393722490216</v>
      </c>
      <c r="G138" s="10">
        <f>IF(E138=1,SUM(INDEX(F$2:F$146,(B138/A$2)+1,1):INDEX(F$2:F$146,(B138/A$2)+2-A$7,1))/A$5,G139)</f>
        <v>16.037620020166464</v>
      </c>
    </row>
    <row r="139" spans="2:7" x14ac:dyDescent="0.2">
      <c r="B139" s="7">
        <f t="shared" si="7"/>
        <v>2740</v>
      </c>
      <c r="C139" s="8">
        <f>Dados!B139</f>
        <v>44595.306600000004</v>
      </c>
      <c r="D139" s="9">
        <f>Dados!J139</f>
        <v>18.577799569172395</v>
      </c>
      <c r="E139" s="5" t="str">
        <f t="shared" si="6"/>
        <v/>
      </c>
      <c r="F139" s="10">
        <f t="shared" si="8"/>
        <v>343.00791126744343</v>
      </c>
      <c r="G139" s="10">
        <f>IF(E139=1,SUM(INDEX(F$2:F$146,(B139/A$2)+1,1):INDEX(F$2:F$146,(B139/A$2)+2-A$7,1))/A$5,G140)</f>
        <v>16.037620020166464</v>
      </c>
    </row>
    <row r="140" spans="2:7" x14ac:dyDescent="0.2">
      <c r="B140" s="7">
        <f t="shared" si="7"/>
        <v>2760</v>
      </c>
      <c r="C140" s="8">
        <f>Dados!B140</f>
        <v>44595.320523668983</v>
      </c>
      <c r="D140" s="9">
        <f>Dados!J140</f>
        <v>12.43395760020146</v>
      </c>
      <c r="E140" s="5" t="str">
        <f t="shared" si="6"/>
        <v/>
      </c>
      <c r="F140" s="10">
        <f t="shared" si="8"/>
        <v>310.11757169373857</v>
      </c>
      <c r="G140" s="10">
        <f>IF(E140=1,SUM(INDEX(F$2:F$146,(B140/A$2)+1,1):INDEX(F$2:F$146,(B140/A$2)+2-A$7,1))/A$5,G141)</f>
        <v>16.037620020166464</v>
      </c>
    </row>
    <row r="141" spans="2:7" x14ac:dyDescent="0.2">
      <c r="B141" s="7">
        <f t="shared" si="7"/>
        <v>2780</v>
      </c>
      <c r="C141" s="8">
        <f>Dados!B141</f>
        <v>44595.334447337962</v>
      </c>
      <c r="D141" s="9">
        <f>Dados!J141</f>
        <v>16.481104910200234</v>
      </c>
      <c r="E141" s="5" t="str">
        <f t="shared" si="6"/>
        <v/>
      </c>
      <c r="F141" s="10">
        <f t="shared" si="8"/>
        <v>289.15062510401691</v>
      </c>
      <c r="G141" s="10">
        <f>IF(E141=1,SUM(INDEX(F$2:F$146,(B141/A$2)+1,1):INDEX(F$2:F$146,(B141/A$2)+2-A$7,1))/A$5,G142)</f>
        <v>16.037620020166464</v>
      </c>
    </row>
    <row r="142" spans="2:7" x14ac:dyDescent="0.2">
      <c r="B142" s="7">
        <f t="shared" si="7"/>
        <v>2800</v>
      </c>
      <c r="C142" s="8">
        <f>Dados!B142</f>
        <v>44595.348371006941</v>
      </c>
      <c r="D142" s="9">
        <f>Dados!J142</f>
        <v>19.112329291467859</v>
      </c>
      <c r="E142" s="5" t="str">
        <f t="shared" si="6"/>
        <v/>
      </c>
      <c r="F142" s="10">
        <f t="shared" si="8"/>
        <v>355.93434201668089</v>
      </c>
      <c r="G142" s="10">
        <f>IF(E142=1,SUM(INDEX(F$2:F$146,(B142/A$2)+1,1):INDEX(F$2:F$146,(B142/A$2)+2-A$7,1))/A$5,G143)</f>
        <v>16.037620020166464</v>
      </c>
    </row>
    <row r="143" spans="2:7" x14ac:dyDescent="0.2">
      <c r="B143" s="7">
        <f t="shared" si="7"/>
        <v>2820</v>
      </c>
      <c r="C143" s="8">
        <f>Dados!B143</f>
        <v>44595.362294675928</v>
      </c>
      <c r="D143" s="9">
        <f>Dados!J143</f>
        <v>17.90390531105443</v>
      </c>
      <c r="E143" s="5" t="str">
        <f t="shared" si="6"/>
        <v/>
      </c>
      <c r="F143" s="10">
        <f t="shared" si="8"/>
        <v>370.16234602522286</v>
      </c>
      <c r="G143" s="10">
        <f>IF(E143=1,SUM(INDEX(F$2:F$146,(B143/A$2)+1,1):INDEX(F$2:F$146,(B143/A$2)+2-A$7,1))/A$5,G144)</f>
        <v>16.037620020166464</v>
      </c>
    </row>
    <row r="144" spans="2:7" x14ac:dyDescent="0.2">
      <c r="B144" s="7">
        <f t="shared" si="7"/>
        <v>2840</v>
      </c>
      <c r="C144" s="8">
        <f>Dados!B144</f>
        <v>44595.376218344907</v>
      </c>
      <c r="D144" s="9">
        <f>Dados!J144</f>
        <v>19.086040953746693</v>
      </c>
      <c r="E144" s="5" t="str">
        <f t="shared" si="6"/>
        <v/>
      </c>
      <c r="F144" s="10">
        <f t="shared" si="8"/>
        <v>369.89946264801119</v>
      </c>
      <c r="G144" s="10">
        <f>IF(E144=1,SUM(INDEX(F$2:F$146,(B144/A$2)+1,1):INDEX(F$2:F$146,(B144/A$2)+2-A$7,1))/A$5,G145)</f>
        <v>16.037620020166464</v>
      </c>
    </row>
    <row r="145" spans="2:7" x14ac:dyDescent="0.2">
      <c r="B145" s="7">
        <f t="shared" si="7"/>
        <v>2860</v>
      </c>
      <c r="C145" s="8">
        <f>Dados!B145</f>
        <v>44595.390142013886</v>
      </c>
      <c r="D145" s="9">
        <f>Dados!J145</f>
        <v>16.762907718508767</v>
      </c>
      <c r="E145" s="5" t="str">
        <f t="shared" si="6"/>
        <v/>
      </c>
      <c r="F145" s="10">
        <f t="shared" si="8"/>
        <v>358.4894867225546</v>
      </c>
      <c r="G145" s="10">
        <f>IF(E145=1,SUM(INDEX(F$2:F$146,(B145/A$2)+1,1):INDEX(F$2:F$146,(B145/A$2)+2-A$7,1))/A$5,G146)</f>
        <v>16.037620020166464</v>
      </c>
    </row>
    <row r="146" spans="2:7" x14ac:dyDescent="0.2">
      <c r="B146" s="7">
        <f>B145+ROUND((C146-C145)*60*24,0)</f>
        <v>2880</v>
      </c>
      <c r="C146" s="8">
        <f>Dados!B146</f>
        <v>44595.404065625</v>
      </c>
      <c r="D146" s="9">
        <f>Dados!J146</f>
        <v>12.524915350134094</v>
      </c>
      <c r="E146" s="5">
        <f t="shared" si="6"/>
        <v>1</v>
      </c>
      <c r="F146" s="10">
        <f t="shared" si="8"/>
        <v>292.87823068642859</v>
      </c>
      <c r="G146" s="10">
        <f>IF(E146=1,SUM(INDEX(F$2:F$146,(B146/A$2)+1,1):INDEX(F$2:F$146,(B146/A$2)+2-A$7,1))/A$5,G147)</f>
        <v>16.037620020166464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2022-02-02T16:40:46Z</dcterms:created>
  <dcterms:modified xsi:type="dcterms:W3CDTF">2022-02-02T20:52:16Z</dcterms:modified>
</cp:coreProperties>
</file>